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1\"/>
    </mc:Choice>
  </mc:AlternateContent>
  <bookViews>
    <workbookView xWindow="-105" yWindow="-105" windowWidth="23250" windowHeight="12570" tabRatio="649"/>
  </bookViews>
  <sheets>
    <sheet name="2021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D16" i="1" l="1"/>
  <c r="G41" i="1" l="1"/>
  <c r="I12" i="22" l="1"/>
  <c r="N47" i="20" l="1"/>
  <c r="G54" i="1" l="1"/>
  <c r="C26" i="1"/>
  <c r="G53" i="1"/>
  <c r="G52" i="1"/>
  <c r="G51" i="1"/>
  <c r="G50" i="1"/>
  <c r="G49" i="1"/>
  <c r="G48" i="1"/>
  <c r="G47" i="1"/>
  <c r="V64" i="21" l="1"/>
  <c r="AH47" i="20"/>
  <c r="D30" i="1" s="1"/>
  <c r="E30" i="1" s="1"/>
  <c r="V47" i="20"/>
  <c r="D27" i="1" s="1"/>
  <c r="E27" i="1" s="1"/>
  <c r="C23" i="1" l="1"/>
  <c r="C35" i="1" l="1"/>
  <c r="C34" i="1"/>
  <c r="C30" i="1"/>
  <c r="C29" i="1"/>
  <c r="C28" i="1"/>
  <c r="C22" i="1"/>
  <c r="B824" i="23" l="1"/>
  <c r="L824" i="23"/>
  <c r="K824" i="23"/>
  <c r="G824" i="23"/>
  <c r="AD47" i="20" l="1"/>
  <c r="J12" i="22"/>
  <c r="I3" i="22" l="1"/>
  <c r="B47" i="19"/>
  <c r="D8" i="1" l="1"/>
  <c r="C25" i="1" s="1"/>
  <c r="C38" i="1" s="1"/>
  <c r="Z47" i="20"/>
  <c r="D28" i="1" s="1"/>
  <c r="E28" i="1" l="1"/>
  <c r="Q64" i="21" l="1"/>
  <c r="D13" i="1" s="1"/>
  <c r="E13" i="1" s="1"/>
  <c r="G64" i="21" l="1"/>
  <c r="D11" i="1" s="1"/>
  <c r="E11" i="1" s="1"/>
  <c r="L64" i="21" l="1"/>
  <c r="D12" i="1" s="1"/>
  <c r="E12" i="1" s="1"/>
  <c r="B64" i="21"/>
  <c r="R47" i="20" l="1"/>
  <c r="D26" i="1" s="1"/>
  <c r="E26" i="1" s="1"/>
  <c r="L3" i="19"/>
  <c r="L4" i="19" l="1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2" i="19"/>
  <c r="D47" i="19" l="1"/>
  <c r="M3" i="19" s="1"/>
  <c r="G18" i="19" l="1"/>
  <c r="E7" i="1" l="1"/>
  <c r="E8" i="1"/>
  <c r="D10" i="1"/>
  <c r="E10" i="1" s="1"/>
  <c r="C60" i="1" l="1"/>
  <c r="B14" i="22"/>
  <c r="G55" i="1" l="1"/>
  <c r="B1" i="23" l="1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AX47" i="20" l="1"/>
  <c r="AT47" i="20"/>
  <c r="AP47" i="20"/>
  <c r="AL47" i="20"/>
  <c r="D31" i="1" s="1"/>
  <c r="E31" i="1" s="1"/>
  <c r="J47" i="20"/>
  <c r="F47" i="20"/>
  <c r="B47" i="20"/>
  <c r="D22" i="1" s="1"/>
  <c r="I18" i="19" l="1"/>
  <c r="B18" i="19" l="1"/>
  <c r="L18" i="19" s="1"/>
  <c r="D18" i="19"/>
  <c r="D9" i="1" s="1"/>
  <c r="E9" i="1" s="1"/>
  <c r="D36" i="1" l="1"/>
  <c r="E36" i="1" s="1"/>
  <c r="D35" i="1"/>
  <c r="E35" i="1" s="1"/>
  <c r="D34" i="1"/>
  <c r="E34" i="1" s="1"/>
  <c r="D24" i="1"/>
  <c r="E24" i="1" s="1"/>
  <c r="D23" i="1"/>
  <c r="E23" i="1" s="1"/>
  <c r="D14" i="1"/>
  <c r="E14" i="1" s="1"/>
  <c r="D25" i="1"/>
  <c r="D6" i="1"/>
  <c r="C16" i="1"/>
  <c r="E25" i="1" l="1"/>
  <c r="M18" i="19"/>
  <c r="E22" i="1"/>
  <c r="E6" i="1"/>
  <c r="E16" i="1" s="1"/>
  <c r="D29" i="1" l="1"/>
  <c r="E29" i="1" s="1"/>
  <c r="D38" i="1" l="1"/>
  <c r="E38" i="1" s="1"/>
  <c r="D41" i="1" l="1"/>
</calcChain>
</file>

<file path=xl/sharedStrings.xml><?xml version="1.0" encoding="utf-8"?>
<sst xmlns="http://schemas.openxmlformats.org/spreadsheetml/2006/main" count="2023" uniqueCount="1605">
  <si>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</si>
  <si>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</si>
  <si>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</si>
  <si>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</si>
  <si>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</si>
  <si>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</si>
  <si>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</si>
  <si>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</si>
  <si>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</si>
  <si>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</si>
  <si>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</si>
  <si>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</si>
  <si>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</si>
  <si>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</si>
  <si>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</si>
  <si>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</si>
  <si>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</si>
  <si>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</si>
  <si>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</si>
  <si>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</si>
  <si>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</si>
  <si>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</si>
  <si>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</si>
  <si>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</si>
  <si>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</si>
  <si>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</si>
  <si>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</si>
  <si>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</si>
  <si>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</si>
  <si>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</si>
  <si>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</si>
  <si>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</si>
  <si>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</si>
  <si>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</si>
  <si>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</si>
  <si>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</si>
  <si>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</si>
  <si>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</si>
  <si>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</si>
  <si>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</si>
  <si>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</si>
  <si>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</si>
  <si>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</si>
  <si>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</si>
  <si>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</si>
  <si>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</si>
  <si>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</si>
  <si>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</si>
  <si>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</si>
  <si>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</si>
  <si>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</si>
  <si>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</si>
  <si>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</si>
  <si>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</si>
  <si>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</si>
  <si>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</si>
  <si>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</si>
  <si>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</si>
  <si>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</si>
  <si>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</si>
  <si>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</si>
  <si>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</si>
  <si>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</si>
  <si>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</si>
  <si>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</si>
  <si>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</si>
  <si>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</si>
  <si>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</si>
  <si>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</si>
  <si>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</si>
  <si>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</si>
  <si>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</si>
  <si>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</si>
  <si>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</si>
  <si>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</si>
  <si>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</si>
  <si>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</si>
  <si>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</si>
  <si>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</si>
  <si>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Carryover</t>
  </si>
  <si>
    <t>Operating/project expenses</t>
  </si>
  <si>
    <t>Reserve/R&amp;D Fund Allocations</t>
  </si>
  <si>
    <t>Recorded Books - Transparent Languages</t>
  </si>
  <si>
    <t>carryover</t>
  </si>
  <si>
    <t>remove from reserve</t>
  </si>
  <si>
    <t>Carryover Totals</t>
  </si>
  <si>
    <t>Digital Content</t>
  </si>
  <si>
    <t>Other Notes</t>
  </si>
  <si>
    <t>Historical Newspaper Uploads</t>
  </si>
  <si>
    <t>Historical Newspaper Hosting</t>
  </si>
  <si>
    <t>*for 2020 to 2021 carryover, $7,200 from donations carryover needs to go to Historical Newspaper Uploads from mis-allocated Ann Tice/Stock Donations on 11/30/2018 and 1/8/2019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</si>
  <si>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</si>
  <si>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</si>
  <si>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</si>
  <si>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</si>
  <si>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</si>
  <si>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</si>
  <si>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</si>
  <si>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</si>
  <si>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</si>
  <si>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</si>
  <si>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</si>
  <si>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</si>
  <si>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</si>
  <si>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</si>
  <si>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</si>
  <si>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</si>
  <si>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</si>
  <si>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</si>
  <si>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</si>
  <si>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</si>
  <si>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</si>
  <si>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</si>
  <si>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</si>
  <si>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</si>
  <si>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</si>
  <si>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</si>
  <si>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</si>
  <si>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</si>
  <si>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</si>
  <si>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WHS - MFO-0000145/2021 Film to digital WNA and OCR - Digital Image made Keyword searchable</t>
  </si>
  <si>
    <t>CD0066921032256</t>
  </si>
  <si>
    <t>00669DA21003556</t>
  </si>
  <si>
    <t>00669DA21029392</t>
  </si>
  <si>
    <t>00669DA21029393</t>
  </si>
  <si>
    <t>00669DA21033385</t>
  </si>
  <si>
    <t>CD0066921006148</t>
  </si>
  <si>
    <t>FREE-21001440</t>
  </si>
  <si>
    <t>OCLC 1000091566, MARC Records</t>
  </si>
  <si>
    <t>CD0066920438099</t>
  </si>
  <si>
    <t>CD0066920453478</t>
  </si>
  <si>
    <t>CD0066920453573</t>
  </si>
  <si>
    <t>CD0066920455316</t>
  </si>
  <si>
    <t>00669DA20460165</t>
  </si>
  <si>
    <t>00669DA20460164</t>
  </si>
  <si>
    <t>00669DA21003556, manual payment</t>
  </si>
  <si>
    <t>00669DA21029392, manual payment</t>
  </si>
  <si>
    <t>00669DA21029393, manual payment</t>
  </si>
  <si>
    <t>00669DA21033385, manual payment</t>
  </si>
  <si>
    <t>5JAN21Preorder</t>
  </si>
  <si>
    <t>00669CO21006161</t>
  </si>
  <si>
    <t>0 Checkouts Remainin</t>
  </si>
  <si>
    <t>00669CO21006162</t>
  </si>
  <si>
    <t xml:space="preserve">0 Time Remaining w/ </t>
  </si>
  <si>
    <t>00669CO21006160</t>
  </si>
  <si>
    <t>APO Jan Nhw</t>
  </si>
  <si>
    <t>00669CO21006169</t>
  </si>
  <si>
    <t>HD 25:1 Audiobooks</t>
  </si>
  <si>
    <t>00669CO21006171</t>
  </si>
  <si>
    <t>Jan Adult bestseller</t>
  </si>
  <si>
    <t>00669CO21006170</t>
  </si>
  <si>
    <t>Metered HD 20:1 eBoo</t>
  </si>
  <si>
    <t>00669CO21006172</t>
  </si>
  <si>
    <t>OC/OU HD 20:1 eBooks</t>
  </si>
  <si>
    <t>00669CO21006189</t>
  </si>
  <si>
    <t>10:1 ratio under $20</t>
  </si>
  <si>
    <t>PO Feb 2021 KH</t>
  </si>
  <si>
    <t>00669CO21009378</t>
  </si>
  <si>
    <t>00669CO21009377</t>
  </si>
  <si>
    <t>00669DA21011758</t>
  </si>
  <si>
    <t>12JAN21Preorder</t>
  </si>
  <si>
    <t>00669DA21017184</t>
  </si>
  <si>
    <t>15JAN21Preorder</t>
  </si>
  <si>
    <t>00669DA21020275</t>
  </si>
  <si>
    <t>19JAN21Preorder</t>
  </si>
  <si>
    <t>00669DA21022187</t>
  </si>
  <si>
    <t>20JAN21Preorder</t>
  </si>
  <si>
    <t>00669CO21021598</t>
  </si>
  <si>
    <t>00669CO21021599</t>
  </si>
  <si>
    <t>00669CO21021597</t>
  </si>
  <si>
    <t>AAudio RTL Jan CH</t>
  </si>
  <si>
    <t>00669CO21021615</t>
  </si>
  <si>
    <t>00669CO21021614</t>
  </si>
  <si>
    <t>00669CO21021633</t>
  </si>
  <si>
    <t>Juv YA RTL E and Aud</t>
  </si>
  <si>
    <t>00669CO21021934</t>
  </si>
  <si>
    <t>RTL unabridged copy</t>
  </si>
  <si>
    <t>Jan Ad bestseller 2</t>
  </si>
  <si>
    <t>00669DA21028828</t>
  </si>
  <si>
    <t>25JAN21Preorder</t>
  </si>
  <si>
    <t>26JAN21Preorder</t>
  </si>
  <si>
    <t>00669CO21028437</t>
  </si>
  <si>
    <t>00669CO21028435</t>
  </si>
  <si>
    <t>00669CO21028440</t>
  </si>
  <si>
    <t>00669CO21028436</t>
  </si>
  <si>
    <t>00669CO21028434</t>
  </si>
  <si>
    <t>ARTL Ebook Jan JW</t>
  </si>
  <si>
    <t>00669CO21028439</t>
  </si>
  <si>
    <t>Jan Adult bestsell 3</t>
  </si>
  <si>
    <t>00669CO21028438</t>
  </si>
  <si>
    <t>missingseries1/21</t>
  </si>
  <si>
    <t>00669CO21028451</t>
  </si>
  <si>
    <t>00669CO21028448</t>
  </si>
  <si>
    <t>Jan Sale w/holds</t>
  </si>
  <si>
    <t>00669CO21028450</t>
  </si>
  <si>
    <t>Holds w/No Copies</t>
  </si>
  <si>
    <t>00669CO21028452</t>
  </si>
  <si>
    <t>JYA SP JAN KM</t>
  </si>
  <si>
    <t>00669CO21028449</t>
  </si>
  <si>
    <t>JYA GN JAN SJ</t>
  </si>
  <si>
    <t>00669CO21028453</t>
  </si>
  <si>
    <t>JYA GL JAN SJ</t>
  </si>
  <si>
    <t>27JAN21Preorder</t>
  </si>
  <si>
    <t>00669DA21033386</t>
  </si>
  <si>
    <t>28JAN21Preorder</t>
  </si>
  <si>
    <t>00669CO21034369</t>
  </si>
  <si>
    <t>HOLDS</t>
  </si>
  <si>
    <t>00669CO21034383</t>
  </si>
  <si>
    <t>Adv+/No Cons w/holds</t>
  </si>
  <si>
    <t>00669CO21034385</t>
  </si>
  <si>
    <t>AFIC LG+ JAN SJ</t>
  </si>
  <si>
    <t>00669CO21034384</t>
  </si>
  <si>
    <t>AFIC MU JAN JP</t>
  </si>
  <si>
    <t>00669CO21034398</t>
  </si>
  <si>
    <t>AFIC ROM JAN JP</t>
  </si>
  <si>
    <t>00669CO21034396</t>
  </si>
  <si>
    <t>AFIC SC JAN SJ</t>
  </si>
  <si>
    <t>00669CO21034395</t>
  </si>
  <si>
    <t>AFIC SP JAN KM</t>
  </si>
  <si>
    <t>00669CO21034397</t>
  </si>
  <si>
    <t>AlexAwardsKA</t>
  </si>
  <si>
    <t>00669CO21034388</t>
  </si>
  <si>
    <t>ANFIC CO JAN SJ</t>
  </si>
  <si>
    <t>00669CO21034387</t>
  </si>
  <si>
    <t>ANFIC GA JAN SL</t>
  </si>
  <si>
    <t>00669CO21034389</t>
  </si>
  <si>
    <t>ANFIC HE JAN RS</t>
  </si>
  <si>
    <t>00669CO21034390</t>
  </si>
  <si>
    <t>ANFIC HI JAN SL</t>
  </si>
  <si>
    <t>00669CO21034392</t>
  </si>
  <si>
    <t>ANFIC HO JAN DM</t>
  </si>
  <si>
    <t>00669CO21034393</t>
  </si>
  <si>
    <t>ANFIC PA JAN RS</t>
  </si>
  <si>
    <t>00669CO21034391</t>
  </si>
  <si>
    <t>ANFIC SP JAN KM</t>
  </si>
  <si>
    <t>00669CO21034394</t>
  </si>
  <si>
    <t>ANFIC SR JAN DM</t>
  </si>
  <si>
    <t>00669CO21034411</t>
  </si>
  <si>
    <t>JuvMediaAwardsKA</t>
  </si>
  <si>
    <t>00669CO21034409</t>
  </si>
  <si>
    <t>00669CO21034410</t>
  </si>
  <si>
    <t>OwnEbookNotAudio</t>
  </si>
  <si>
    <t>00669CO21034427</t>
  </si>
  <si>
    <t>00669CO21034428</t>
  </si>
  <si>
    <t>00669CO21034429</t>
  </si>
  <si>
    <t>00669CO21034433</t>
  </si>
  <si>
    <t>00669CP21035528</t>
  </si>
  <si>
    <t>January CPC</t>
  </si>
  <si>
    <t>Recorded Books</t>
  </si>
  <si>
    <t>Other Expenses</t>
  </si>
  <si>
    <t>carry over to digital content</t>
  </si>
  <si>
    <t>carry over to historical newspaper uploads</t>
  </si>
  <si>
    <t>carry over to LSTA historical newspaper project</t>
  </si>
  <si>
    <t>carry over to reserve</t>
  </si>
  <si>
    <t>carry over to website</t>
  </si>
  <si>
    <t>carry over to historical newspaper hosting</t>
  </si>
  <si>
    <t>carry over to R&amp;D</t>
  </si>
  <si>
    <t>Donations*</t>
  </si>
  <si>
    <t>H-0073894</t>
  </si>
  <si>
    <t>Program management*</t>
  </si>
  <si>
    <t xml:space="preserve">*Original budget amount for project management was $56,000. $7,500 from Reserve is being allocated to Program Management for 2021 as part of the Technology Collaborative, for a total Program Management fee of $63,500. </t>
  </si>
  <si>
    <t>d.2</t>
  </si>
  <si>
    <t>d.1</t>
  </si>
  <si>
    <t>d.3</t>
  </si>
  <si>
    <t>Magazine Collection</t>
  </si>
  <si>
    <t>LSTA Newspaper Project</t>
  </si>
  <si>
    <t>Belleville Public Library - Item: wpl010 - Transparent Language: 2/1/21 - 1/31/22</t>
  </si>
  <si>
    <t>Brodhead Memorial Public Lib - Item: rec040 - Recorded Books Transparent Language: 2/1/21 - 1/31/22</t>
  </si>
  <si>
    <t>Cambridge Community Library - Item: rec040 - Recorded Books Transparent Language: 2/1/21 - 1/31/22, includes WiLS service fee $</t>
  </si>
  <si>
    <t>Nekoosa C. &amp; J. Lester Library - Item: rec040 - Recorded Books Transparent Language: 2/1/21 - 1/31/22</t>
  </si>
  <si>
    <t>Columbus Public Library - Item: rec040 - Recorded Books Transparent Language: 2/1/21 - 1/31/22</t>
  </si>
  <si>
    <t>Brookfield Public Library - Item: wpl010 - OverDrive Magazine Collection Cooperative Purchase, Feb 2021</t>
  </si>
  <si>
    <t>Brown County Public Library - Item: wpl010 - OverDrive Magazine Collection Cooperative Purchase, Feb 2021</t>
  </si>
  <si>
    <t>Kenosha Public Library - Item: wpl010 - OverDrive Magazine Collection Cooperative Purchase, Feb 2021</t>
  </si>
  <si>
    <t>WI Rapids McMillan Mem Library - Item: wpl010 - OverDrive Magazine Collection Cooperative Purchase, Feb 2021</t>
  </si>
  <si>
    <t>Milwaukee County Fed Libr Syst - Item: wpl010 - OverDrive Magazine Collection Cooperative Purchase, Feb 2021</t>
  </si>
  <si>
    <t>Manitowoc-Calumet LibSys - Item: wpl010 - OverDrive Magazine Collection Cooperative Purchase, Feb 2021</t>
  </si>
  <si>
    <t>Monarch Library System - Item: wpl010 - OverDrive Magazine Collection Cooperative Purchase, Feb 2021</t>
  </si>
  <si>
    <t>2021 budget</t>
  </si>
  <si>
    <t>carry over to recorded books</t>
  </si>
  <si>
    <t>Bluehost - WI historical newspaper domain</t>
  </si>
  <si>
    <t>Brown County Public Library - Item: rec040 - Recorded Books Transparent Language: 2/1/21 - 1/31/22</t>
  </si>
  <si>
    <t>Milwaukee County Fed Libr Syst - Item: rec040 - Recorded Books Transparent Language: 2/1/21 - 1/31/22</t>
  </si>
  <si>
    <t>IFLS Library System - Item: rec040 - Recorded Books Transparent Language: 2/1/21 - 1/31/22</t>
  </si>
  <si>
    <t>Nicolet Federated Libr System - Item: rec040 - Recorded Books Transparent Language: 2/1/21 - 1/31/22</t>
  </si>
  <si>
    <t>Monarch Library System - Item: rec040 - Recorded Books Transparent Language: 2/1/21 - 1/31/22</t>
  </si>
  <si>
    <t>Winnefox Library System - Item: rec040 - Recorded Books Transparent Language: 2/1/21 - 1/31/22</t>
  </si>
  <si>
    <t>Arrowhead Library System - Item: rec040 - Recorded Books Transparent Language: 2/1/21 - 1/31/22</t>
  </si>
  <si>
    <t>Southwest WI Library System - Item: rec040 - Recorded Books Transparent Language: 2/1/21 - 1/31/22</t>
  </si>
  <si>
    <t>Deerfield Public Library - Item: rec040 - Recorded Books Transparent Language: 2/1/21 - 1/31/22</t>
  </si>
  <si>
    <t>Fitchburg Public Library - Item: rec040 - Recorded Books Transparent Language: 2/1/21 - 1/31/22</t>
  </si>
  <si>
    <t>George Culver Community Lib - - Item: rec040 - Recorded Books Transparent Language: 2/1/21 - 1/31/22</t>
  </si>
  <si>
    <t>Marshall Community Library - Item: rec040 - Recorded Books Transparent Language: 2/1/21 - 1/31/22</t>
  </si>
  <si>
    <t>Mazomanie Free Library - Item: rec040 - Recorded Books Transparent Language: 2/1/21 - 1/31/22</t>
  </si>
  <si>
    <t>Monticello Public Library - Item: rec040 - Recorded Books Transparent Language: 2/1/21 - 1/31/22</t>
  </si>
  <si>
    <t>New Glarus Public Library - Item: rec040 - Recorded Books Transparent Language: 2/1/21 - 1/31/22</t>
  </si>
  <si>
    <t>Oregon Public Library - Item: rec040 - Recorded Books Transparent Language: 2/1/21 - 1/31/22</t>
  </si>
  <si>
    <t>Portage County Public Library - Item: rec040 - Recorded Books Transparent Language: 2/1/21 - 1/31/22</t>
  </si>
  <si>
    <t>Portage Public Library - Item: rec040 - Recorded Books Transparent Language: 2/1/21 - 1/31/22</t>
  </si>
  <si>
    <t>Prairie du Sac Public Library - Item: rec040 - Recorded Books Transparent Language: 2/1/21 - 1/31/22</t>
  </si>
  <si>
    <t>Rock Springs Public Library - Item: rec040 - Recorded Books Transparent Language: 2/1/21 - 1/31/22</t>
  </si>
  <si>
    <t>Spring Green Community Library - Item: rec040 - Recorded Books Transparent Language: 2/1/21 - 1/31/22</t>
  </si>
  <si>
    <t>Stoughton Public Library - Item: rec040 - Recorded Books Transparent Language: 2/1/21 - 1/31/22</t>
  </si>
  <si>
    <t>Sun Prairie Public Library - Item: rec040 - Recorded Books Transparent Language: 2/1/21 - 1/31/22</t>
  </si>
  <si>
    <t>Verona Public Library - Item: rec040 - Recorded Books Transparent Language: 2/1/21 - 1/31/22</t>
  </si>
  <si>
    <t>Wyocena Public Library - Item: rec040 - Recorded Books Transparent Language: 2/1/21 - 1/31/22</t>
  </si>
  <si>
    <t>Cross Plains Garfoot Pub Lib - Item: rec040 - Recorded Books Transparent Language: 2/1/21 - 1/31/22</t>
  </si>
  <si>
    <t>GEN 053 WiLS mgmt fees</t>
  </si>
  <si>
    <t>CD0066921074585</t>
  </si>
  <si>
    <t>OCLC 1000097533, MARC Records</t>
  </si>
  <si>
    <t>00669MG21046285</t>
  </si>
  <si>
    <t>FREE-21004524</t>
  </si>
  <si>
    <t>APO Mar Nhw</t>
  </si>
  <si>
    <t>JYAPO Feb KZ</t>
  </si>
  <si>
    <t>00669DA21055889</t>
  </si>
  <si>
    <t>13FEB21Preorder</t>
  </si>
  <si>
    <t>00669DA21047041</t>
  </si>
  <si>
    <t>7FEB21Preorder</t>
  </si>
  <si>
    <t>00669DA21050397</t>
  </si>
  <si>
    <t>9FEB21Preorder</t>
  </si>
  <si>
    <t>00669CO21049037</t>
  </si>
  <si>
    <t>00669CO21074624</t>
  </si>
  <si>
    <t>JYA GL FEB SJ</t>
  </si>
  <si>
    <t>00669CO21074628</t>
  </si>
  <si>
    <t>JYA GN FEB SJ</t>
  </si>
  <si>
    <t>00669CO21062576</t>
  </si>
  <si>
    <t>00669DA21074458</t>
  </si>
  <si>
    <t>27FEB21Preorder</t>
  </si>
  <si>
    <t>00669CO21074605</t>
  </si>
  <si>
    <t>ANFIC GA FEB SL</t>
  </si>
  <si>
    <t>00669DA21068465</t>
  </si>
  <si>
    <t>23FEB21Preorder</t>
  </si>
  <si>
    <t>00669CO21042880</t>
  </si>
  <si>
    <t>Expired holds</t>
  </si>
  <si>
    <t>00669CO21042967</t>
  </si>
  <si>
    <t>00669CO21074627</t>
  </si>
  <si>
    <t>ANFIC SR FEB DM</t>
  </si>
  <si>
    <t>00669DA21040854</t>
  </si>
  <si>
    <t>2FEB21Preorder</t>
  </si>
  <si>
    <t>00669CO21074586</t>
  </si>
  <si>
    <t>Seriesgaps/Requests</t>
  </si>
  <si>
    <t>00669CO21074602</t>
  </si>
  <si>
    <t>00669CO21074626</t>
  </si>
  <si>
    <t>JYA SP FEB KM</t>
  </si>
  <si>
    <t>00669CO21074620</t>
  </si>
  <si>
    <t>JYA MY FEB LEP</t>
  </si>
  <si>
    <t>00669CO21074599</t>
  </si>
  <si>
    <t>AFIC ROM FEB JP</t>
  </si>
  <si>
    <t>00669CO21074619</t>
  </si>
  <si>
    <t>ANFIC PO FEB DM</t>
  </si>
  <si>
    <t>00669CO21074608</t>
  </si>
  <si>
    <t>ANFIC HE FEB RS</t>
  </si>
  <si>
    <t>00669CO21074606</t>
  </si>
  <si>
    <t>ANFIC PA FEB RS</t>
  </si>
  <si>
    <t>00669CO21074609</t>
  </si>
  <si>
    <t>ANFIC CO FEB SJ</t>
  </si>
  <si>
    <t>00669CO21074617</t>
  </si>
  <si>
    <t>ANFIC SP FEB KM</t>
  </si>
  <si>
    <t>00669CO21074621</t>
  </si>
  <si>
    <t>ANFIC HO FEB DM</t>
  </si>
  <si>
    <t>00669CO21074622</t>
  </si>
  <si>
    <t>ANFIC HI FEB RS</t>
  </si>
  <si>
    <t>00669CO21074596</t>
  </si>
  <si>
    <t>AFIC LG+ FEB SJ</t>
  </si>
  <si>
    <t>00669CO21074595</t>
  </si>
  <si>
    <t>00669CO21074600</t>
  </si>
  <si>
    <t>AFIC MU FEB JP</t>
  </si>
  <si>
    <t>00669CO21074601</t>
  </si>
  <si>
    <t>AFIC SC FEB SJ</t>
  </si>
  <si>
    <t>00669CO21074597</t>
  </si>
  <si>
    <t>AFIC MY Feb CH</t>
  </si>
  <si>
    <t>00669CO21074607</t>
  </si>
  <si>
    <t>AFIC SP FEB KM</t>
  </si>
  <si>
    <t>00669CO21062553</t>
  </si>
  <si>
    <t>00669CO21049034</t>
  </si>
  <si>
    <t>00669CO21062574</t>
  </si>
  <si>
    <t>00669CO21062554</t>
  </si>
  <si>
    <t>Larry Meiller Bk Cl</t>
  </si>
  <si>
    <t>00669DA21058396</t>
  </si>
  <si>
    <t>16FEB21Preorder</t>
  </si>
  <si>
    <t>00669CO21042964</t>
  </si>
  <si>
    <t>00669DA21068464</t>
  </si>
  <si>
    <t>00669CO21074625</t>
  </si>
  <si>
    <t>JYABEST Feb KZ</t>
  </si>
  <si>
    <t>00669CO21073412</t>
  </si>
  <si>
    <t>ABest Feb 2 JW</t>
  </si>
  <si>
    <t>00669CO21074587</t>
  </si>
  <si>
    <t>00669CO21062555</t>
  </si>
  <si>
    <t>00669CO21049038</t>
  </si>
  <si>
    <t>00669CO21042881</t>
  </si>
  <si>
    <t>00669CO21074594</t>
  </si>
  <si>
    <t>Adult eBook RTL</t>
  </si>
  <si>
    <t>00669CO21062556</t>
  </si>
  <si>
    <t>ABest Feb 1 JW</t>
  </si>
  <si>
    <t>00669CO21074598</t>
  </si>
  <si>
    <t>Sale - February 2021</t>
  </si>
  <si>
    <t>00669DA21050396</t>
  </si>
  <si>
    <t>00669CO21062575</t>
  </si>
  <si>
    <t>ARTL Audio Feb CH</t>
  </si>
  <si>
    <t>00669CO21042966</t>
  </si>
  <si>
    <t>00669CO21074623</t>
  </si>
  <si>
    <t>00669CO21042965</t>
  </si>
  <si>
    <t>00669CO21049036</t>
  </si>
  <si>
    <t>00669DA21040853</t>
  </si>
  <si>
    <t>00669CO21062578</t>
  </si>
  <si>
    <t>00669CO21062577</t>
  </si>
  <si>
    <t>00669CO21049035</t>
  </si>
  <si>
    <t>00669CO21074618</t>
  </si>
  <si>
    <t>OCLC 1000103842, MARC Records</t>
  </si>
  <si>
    <t>00669CO21078800</t>
  </si>
  <si>
    <t>RTL</t>
  </si>
  <si>
    <t>00669CO21078976</t>
  </si>
  <si>
    <t>00669CO21078979</t>
  </si>
  <si>
    <t>00669CO21078980</t>
  </si>
  <si>
    <t>OldHold/NewVersion</t>
  </si>
  <si>
    <t>00669DA21081146</t>
  </si>
  <si>
    <t>2MAR21Preorder</t>
  </si>
  <si>
    <t>00669DA21081621</t>
  </si>
  <si>
    <t>00669CO21088937</t>
  </si>
  <si>
    <t>KH PO April 2021</t>
  </si>
  <si>
    <t>00669DA21090955</t>
  </si>
  <si>
    <t>9MAR21Preorder</t>
  </si>
  <si>
    <t>00669CO21089654</t>
  </si>
  <si>
    <t>00669CO21089666</t>
  </si>
  <si>
    <t>00669CO21089665</t>
  </si>
  <si>
    <t>00669CO21089664</t>
  </si>
  <si>
    <t>ABest Mar 1 JW</t>
  </si>
  <si>
    <t>00669CO21089663</t>
  </si>
  <si>
    <t>00669CO21089684</t>
  </si>
  <si>
    <t>00669CO21089686</t>
  </si>
  <si>
    <t>00669CO21089685</t>
  </si>
  <si>
    <t>00669CO21089687</t>
  </si>
  <si>
    <t>00669SU21096247</t>
  </si>
  <si>
    <t>Book Club</t>
  </si>
  <si>
    <t>00669SU21096248</t>
  </si>
  <si>
    <t>00669SU21096249</t>
  </si>
  <si>
    <t>00669SU21096250</t>
  </si>
  <si>
    <t>00669CO21100475</t>
  </si>
  <si>
    <t>00669CO21100490</t>
  </si>
  <si>
    <t>00669DA21103837</t>
  </si>
  <si>
    <t>16MAR21Preorder</t>
  </si>
  <si>
    <t>00669CO21105069</t>
  </si>
  <si>
    <t>00669CO21105068</t>
  </si>
  <si>
    <t>00669CO21105067</t>
  </si>
  <si>
    <t>00669SU21105134</t>
  </si>
  <si>
    <t>Duke Classics Ebook</t>
  </si>
  <si>
    <t>00669DA21109168</t>
  </si>
  <si>
    <t>20MAR21Preorder</t>
  </si>
  <si>
    <t>00669CO21109876</t>
  </si>
  <si>
    <t>00669CO21110108</t>
  </si>
  <si>
    <t>00669CO21110106</t>
  </si>
  <si>
    <t>RFP:Staffrequestsnhw</t>
  </si>
  <si>
    <t>00669CO21110107</t>
  </si>
  <si>
    <t>00669CO21110328</t>
  </si>
  <si>
    <t>ARTL Ebook Mar JW</t>
  </si>
  <si>
    <t>00669DA21112399</t>
  </si>
  <si>
    <t>23MAR21Preorder</t>
  </si>
  <si>
    <t>00669DA21112909</t>
  </si>
  <si>
    <t>00669CO21114343</t>
  </si>
  <si>
    <t>LITA</t>
  </si>
  <si>
    <t>00669CO21114808</t>
  </si>
  <si>
    <t>00669CO21114827</t>
  </si>
  <si>
    <t>00669CO21114841</t>
  </si>
  <si>
    <t>AFIC LG+ MAR SJ</t>
  </si>
  <si>
    <t>00669CO21114824</t>
  </si>
  <si>
    <t>AFIC MU MAR JP</t>
  </si>
  <si>
    <t>00669CO21114838</t>
  </si>
  <si>
    <t>AFIC ROM MAR JP</t>
  </si>
  <si>
    <t>00669CO21114833</t>
  </si>
  <si>
    <t>AFIC SC MAR SJ</t>
  </si>
  <si>
    <t>00669CO21114837</t>
  </si>
  <si>
    <t>AFIC SP MAR KM</t>
  </si>
  <si>
    <t>00669CO21114828</t>
  </si>
  <si>
    <t>ANF PO MAR DM</t>
  </si>
  <si>
    <t>00669CO21114836</t>
  </si>
  <si>
    <t>ANFIC CO MAR SJ</t>
  </si>
  <si>
    <t>00669CO21114848</t>
  </si>
  <si>
    <t>ANFIC GA MAR SL</t>
  </si>
  <si>
    <t>00669CO21114844</t>
  </si>
  <si>
    <t>00669CO21114846</t>
  </si>
  <si>
    <t>March SF/F J/YA</t>
  </si>
  <si>
    <t>00669CO21114850</t>
  </si>
  <si>
    <t>March J/YA series</t>
  </si>
  <si>
    <t>00669CO21114845</t>
  </si>
  <si>
    <t>ANFIC SR MAR DM</t>
  </si>
  <si>
    <t>00669CO21114849</t>
  </si>
  <si>
    <t>ANFIC SP MAR KM</t>
  </si>
  <si>
    <t>00669CO21114847</t>
  </si>
  <si>
    <t>JYAPO AB</t>
  </si>
  <si>
    <t>00669CO21114864</t>
  </si>
  <si>
    <t>JYABest AB</t>
  </si>
  <si>
    <t>00669CO21114865</t>
  </si>
  <si>
    <t>JYA SP MAR KM</t>
  </si>
  <si>
    <t>00669CO21114860</t>
  </si>
  <si>
    <t>JYA RTL Ebook MAR KM</t>
  </si>
  <si>
    <t>00669CO21114862</t>
  </si>
  <si>
    <t>JYA GL MAR SJ</t>
  </si>
  <si>
    <t>00669CO21114859</t>
  </si>
  <si>
    <t>ANFIC PA MAR RS</t>
  </si>
  <si>
    <t>00669CO21114863</t>
  </si>
  <si>
    <t>JYA RTL AudioMAR KM</t>
  </si>
  <si>
    <t>00669CO21114861</t>
  </si>
  <si>
    <t>JYA MU MAR KM</t>
  </si>
  <si>
    <t>00669CO21114866</t>
  </si>
  <si>
    <t>JYA GN MAR SJ</t>
  </si>
  <si>
    <t>00669CO21114858</t>
  </si>
  <si>
    <t>ANFIC HO MAR DM</t>
  </si>
  <si>
    <t>00669CO21114868</t>
  </si>
  <si>
    <t>ANFIC HE MAR RS</t>
  </si>
  <si>
    <t>00669CO21114867</t>
  </si>
  <si>
    <t>ANFIC HI MAR SL</t>
  </si>
  <si>
    <t>00669DA21122137</t>
  </si>
  <si>
    <t>29MAR21Preorder</t>
  </si>
  <si>
    <t>00669CO21121982</t>
  </si>
  <si>
    <t>00669CO21121980</t>
  </si>
  <si>
    <t>00669CO21121977</t>
  </si>
  <si>
    <t>ABest Mar 2 JW</t>
  </si>
  <si>
    <t>00669CO21121983</t>
  </si>
  <si>
    <t>ARTL EBOOK MAR CH</t>
  </si>
  <si>
    <t>00669CO21121976</t>
  </si>
  <si>
    <t>Sale-MAR2021 Mystery</t>
  </si>
  <si>
    <t>00669CO21121990</t>
  </si>
  <si>
    <t>AMYS Mar CH</t>
  </si>
  <si>
    <t>00669CO21121991</t>
  </si>
  <si>
    <t>ALUCKY MAR SQ</t>
  </si>
  <si>
    <t>00669DA21123811</t>
  </si>
  <si>
    <t>30MAR21Preorder</t>
  </si>
  <si>
    <t>00669DA21123812</t>
  </si>
  <si>
    <t>00669DA21127909</t>
  </si>
  <si>
    <t>31MAR21Preorder</t>
  </si>
  <si>
    <t>00669CO21078800, manual payment</t>
  </si>
  <si>
    <t>00669CO21078976, manual payment</t>
  </si>
  <si>
    <t>00669CO21078979, manual payment</t>
  </si>
  <si>
    <t>00669CO21078980, manual payment</t>
  </si>
  <si>
    <t>00669DA21081146, manual payment</t>
  </si>
  <si>
    <t>00669DA21081621, manual payment</t>
  </si>
  <si>
    <t>CD0066921089660</t>
  </si>
  <si>
    <t xml:space="preserve">Dreamhost - wplc lists.info domain </t>
  </si>
  <si>
    <t>Digital Divide Data Ventures - INV-VEN3930 - Digitization Newspapers Batch 1</t>
  </si>
  <si>
    <t>Digital Divide Data Ventures - INV-VEN4010 - Digitization Newspapers Batch 2</t>
  </si>
  <si>
    <t>Transfer for contribution to Recollection Wisconsin</t>
  </si>
  <si>
    <t>CD0066921084838 (Holds Reduction)</t>
  </si>
  <si>
    <t>Adams County Public Library - Item: rec040 - Recorded Books Transparent Language: 2/1/21 - 1/31/22</t>
  </si>
  <si>
    <t>Albany Albertson Mem Library - Item: rec040 - Recorded Books Transparent Language: 2/1/21 - 1/31/22</t>
  </si>
  <si>
    <t>Black Earth Public Library - Item: rec040 - Recorded Books Transparent Language: 2/1/21 - 1/31/22</t>
  </si>
  <si>
    <t>Cambria Jane Morgan Mem Lib - Item: rec040 - Recorded Books Transparent Language: 2/1/21 - 1/31/22</t>
  </si>
  <si>
    <t>Lodi Women's Club Public Lib - Item: rec040 - Recorded Books Transparent Language: 2/1/21 - 1/31/22</t>
  </si>
  <si>
    <t>Madison Public Library - Item: rec040 - Recorded Books Transparent Language: 2/1/21 - 1/31/22</t>
  </si>
  <si>
    <t>Everett Roehl Marshfield Publi - Item: rec040 - Recorded Books Transparent Language: 2/1/21 - 1/31/22</t>
  </si>
  <si>
    <t>McFarland E.D. Locke Public Li - Item: rec040 - Recorded Books Transparent Language: 2/1/21 - 1/31/22</t>
  </si>
  <si>
    <t>Monona Public Library - Item: rec040 - Recorded Books Transparent Language: 2/1/21 - 1/31/22</t>
  </si>
  <si>
    <t>Monroe Public Library - Item: rec040 - Recorded Books Transparent Language: 2/1/21 - 1/31/22</t>
  </si>
  <si>
    <t>Mount Horeb Public Library - Item: rec040 - Recorded Books Transparent Language: 2/1/21 - 1/31/22</t>
  </si>
  <si>
    <t>Plain Kraemer Lib &amp; Comm Cente - Item: rec040 - Recorded Books Transparent Language: 2/1/21 - 1/31/22</t>
  </si>
  <si>
    <t>Poynette Area Public Library - Item: rec040 - Recorded Books Transparent Language: 2/1/21 - 1/31/22</t>
  </si>
  <si>
    <t>Hutchinson Memorial Lib - Rand - Item: rec040 - Recorded Books Transparent Language: 2/1/21 - 1/31/22</t>
  </si>
  <si>
    <t>Reedsburg Public Library - Item: rec040 - Recorded Books Transparent Language: 2/1/21 - 1/31/22</t>
  </si>
  <si>
    <t>Waunakee Public Library - Item: rec040 - Recorded Books Transparent Language: 2/1/21 - 1/31/22</t>
  </si>
  <si>
    <t>WI Dells Kilbourn Pub Library - Item: rec040 - Recorded Books Transparent Language: 2/1/21 - 1/31/22</t>
  </si>
  <si>
    <t>WI Rapids McMillan Mem Library - Item: rec040 - Recorded Books Transparent Language: 2/1/21 - 1/31/22</t>
  </si>
  <si>
    <t>CD0066921183912</t>
  </si>
  <si>
    <t>Preorders</t>
  </si>
  <si>
    <t>00669CO21131916</t>
  </si>
  <si>
    <t>00669CO21131914</t>
  </si>
  <si>
    <t>00669CO21131915</t>
  </si>
  <si>
    <t>00669CO21131924</t>
  </si>
  <si>
    <t>00669DA21133925</t>
  </si>
  <si>
    <t>6APR21Preorder</t>
  </si>
  <si>
    <t>00669CO21135248</t>
  </si>
  <si>
    <t>00669CO21135984</t>
  </si>
  <si>
    <t>00669CO21138107</t>
  </si>
  <si>
    <t>00669CO21140589</t>
  </si>
  <si>
    <t>00669CO21140596</t>
  </si>
  <si>
    <t>00669CO21140598</t>
  </si>
  <si>
    <t>00669CO21140595</t>
  </si>
  <si>
    <t>00669CO21140603</t>
  </si>
  <si>
    <t>00669CO21140615</t>
  </si>
  <si>
    <t>00669DA21142706</t>
  </si>
  <si>
    <t>13APR21Preorder</t>
  </si>
  <si>
    <t>00669CO21142244</t>
  </si>
  <si>
    <t>00669CO21142247</t>
  </si>
  <si>
    <t>00669CO21142256</t>
  </si>
  <si>
    <t>00669DA21149092</t>
  </si>
  <si>
    <t>16APR21Preorder</t>
  </si>
  <si>
    <t>00669SU21147607</t>
  </si>
  <si>
    <t>00669SU21147602</t>
  </si>
  <si>
    <t>00669SU21147613</t>
  </si>
  <si>
    <t>00669SU21147620</t>
  </si>
  <si>
    <t>00669SU21147626</t>
  </si>
  <si>
    <t>00669SU21147619</t>
  </si>
  <si>
    <t>00669SU21147625</t>
  </si>
  <si>
    <t>00669SU21148201</t>
  </si>
  <si>
    <t>00669SU21148196</t>
  </si>
  <si>
    <t>00669DA21159488</t>
  </si>
  <si>
    <t>19APR21Preorder</t>
  </si>
  <si>
    <t>00669DA21161212</t>
  </si>
  <si>
    <t>20APR21Preorder</t>
  </si>
  <si>
    <t>00669DA21164191</t>
  </si>
  <si>
    <t>21APR21Preorder</t>
  </si>
  <si>
    <t>00669DA21182478</t>
  </si>
  <si>
    <t>27APR21Preorder</t>
  </si>
  <si>
    <t>00669CO21183877</t>
  </si>
  <si>
    <t>00669CO21183870</t>
  </si>
  <si>
    <t>00669CO21183894</t>
  </si>
  <si>
    <t>ABest Apr 1 JW</t>
  </si>
  <si>
    <t>00669CO21183914</t>
  </si>
  <si>
    <t>AP0 May Nhw</t>
  </si>
  <si>
    <t>00669CO21183919</t>
  </si>
  <si>
    <t>ABest Apr 2 JW</t>
  </si>
  <si>
    <t>00669CO21183927</t>
  </si>
  <si>
    <t>00669CO21183933</t>
  </si>
  <si>
    <t>00669CO21183935</t>
  </si>
  <si>
    <t>00669CO21183929</t>
  </si>
  <si>
    <t>Adult Audio RTL</t>
  </si>
  <si>
    <t>00669CO21183942</t>
  </si>
  <si>
    <t>00669CO21183953</t>
  </si>
  <si>
    <t>HighHolds</t>
  </si>
  <si>
    <t>00669CO21183947</t>
  </si>
  <si>
    <t>Holds-Adv+/No Cons</t>
  </si>
  <si>
    <t>00669CO21183944</t>
  </si>
  <si>
    <t>April series J/YA</t>
  </si>
  <si>
    <t>00669CO21183950</t>
  </si>
  <si>
    <t>Sale-APR2021</t>
  </si>
  <si>
    <t>00669CO21183954</t>
  </si>
  <si>
    <t>JYA SP APR KM</t>
  </si>
  <si>
    <t>00669CO21183951</t>
  </si>
  <si>
    <t>AFIC LG+ APR SJ</t>
  </si>
  <si>
    <t>00669CO21183962</t>
  </si>
  <si>
    <t>AFIC MU APR JP</t>
  </si>
  <si>
    <t>00669CO21183958</t>
  </si>
  <si>
    <t>AFIC RO APR JP</t>
  </si>
  <si>
    <t>00669CO21183959</t>
  </si>
  <si>
    <t>AFIC SC APR SJ</t>
  </si>
  <si>
    <t>00669CO21184173</t>
  </si>
  <si>
    <t>AFIC SP APR KM</t>
  </si>
  <si>
    <t>00669CO21184181</t>
  </si>
  <si>
    <t>ALUCKY APR SQ</t>
  </si>
  <si>
    <t>00669CO21184183</t>
  </si>
  <si>
    <t>AMY Apr CH</t>
  </si>
  <si>
    <t>00669CO21184178</t>
  </si>
  <si>
    <t>ANF PO APR DM</t>
  </si>
  <si>
    <t>00669CO21184188</t>
  </si>
  <si>
    <t>ANFIC CO APR SJ</t>
  </si>
  <si>
    <t>00669CO21184187</t>
  </si>
  <si>
    <t>ANFIC GA APR SL</t>
  </si>
  <si>
    <t>00669CO21184193</t>
  </si>
  <si>
    <t>ANFIC HE APR RS</t>
  </si>
  <si>
    <t>00669CO21184191</t>
  </si>
  <si>
    <t>ANFIC HI APR RS</t>
  </si>
  <si>
    <t>00669CO21184220</t>
  </si>
  <si>
    <t>ANFIC HO APR DM</t>
  </si>
  <si>
    <t>00669CO21184232</t>
  </si>
  <si>
    <t>JYA MY APR LEP</t>
  </si>
  <si>
    <t>00669CO21184227</t>
  </si>
  <si>
    <t>April F/SF J/YA</t>
  </si>
  <si>
    <t>00669CO21184217</t>
  </si>
  <si>
    <t>ANFIC PA APR RS</t>
  </si>
  <si>
    <t>00669CO21184228</t>
  </si>
  <si>
    <t>ANFIC SP APR KM</t>
  </si>
  <si>
    <t>00669CO21184222</t>
  </si>
  <si>
    <t>ANFIC SR APR DM</t>
  </si>
  <si>
    <t>00669CO21184233</t>
  </si>
  <si>
    <t>JYA GL APR SJ</t>
  </si>
  <si>
    <t>00669CO21184231</t>
  </si>
  <si>
    <t>JYA GN APR SJ</t>
  </si>
  <si>
    <t>00669CO21184254</t>
  </si>
  <si>
    <t>JYA MU APR KM</t>
  </si>
  <si>
    <t>00669CO21184278</t>
  </si>
  <si>
    <t>AFIC MU MAY JP</t>
  </si>
  <si>
    <t>30APR21Preorder</t>
  </si>
  <si>
    <t>1MAY21Preorder</t>
  </si>
  <si>
    <t>CD0066921230026</t>
  </si>
  <si>
    <t>00669DA21209069</t>
  </si>
  <si>
    <t>00669DA21209461</t>
  </si>
  <si>
    <t>00669DA21211581</t>
  </si>
  <si>
    <t>3MAY21Preorder</t>
  </si>
  <si>
    <t>00669DA21213712</t>
  </si>
  <si>
    <t>4MAY21Preorder</t>
  </si>
  <si>
    <t>00669DA21213858</t>
  </si>
  <si>
    <t>00669DA21216166</t>
  </si>
  <si>
    <t>5MAY21Preorder</t>
  </si>
  <si>
    <t>00669DA21218743</t>
  </si>
  <si>
    <t>7MAY21Preorder</t>
  </si>
  <si>
    <t>00669DA21222352</t>
  </si>
  <si>
    <t>11MAY21Preorder</t>
  </si>
  <si>
    <t>00669CO21226449</t>
  </si>
  <si>
    <t>00669CO21226458</t>
  </si>
  <si>
    <t>00669CO21226469</t>
  </si>
  <si>
    <t>00669CO21226464</t>
  </si>
  <si>
    <t>00669CO21226472</t>
  </si>
  <si>
    <t>00669CO21226478</t>
  </si>
  <si>
    <t>June21 PreOrders</t>
  </si>
  <si>
    <t>00669DA21227207</t>
  </si>
  <si>
    <t>15MAY21Preorder</t>
  </si>
  <si>
    <t>00669DA21227609</t>
  </si>
  <si>
    <t>16MAY21Preorder</t>
  </si>
  <si>
    <t>00669SU21228448</t>
  </si>
  <si>
    <t>BB Booklife Elite</t>
  </si>
  <si>
    <t>00669DA21230521</t>
  </si>
  <si>
    <t>18MAY21Preorder</t>
  </si>
  <si>
    <t>00669CO21230011</t>
  </si>
  <si>
    <t>ABest May 1 JW</t>
  </si>
  <si>
    <t>00669CO21230015</t>
  </si>
  <si>
    <t>ARTL Ebook MAY JW</t>
  </si>
  <si>
    <t>00669CO21230019</t>
  </si>
  <si>
    <t>00669CO21230018</t>
  </si>
  <si>
    <t>00669CO21230024</t>
  </si>
  <si>
    <t>00669SU21230116</t>
  </si>
  <si>
    <t>Tantor 25</t>
  </si>
  <si>
    <t>00669SU21230353</t>
  </si>
  <si>
    <t>Tantor 25 cart 2</t>
  </si>
  <si>
    <t>00669SU21230358</t>
  </si>
  <si>
    <t>Sourcebooks sim use</t>
  </si>
  <si>
    <t>00669SU21230357</t>
  </si>
  <si>
    <t>open road #2</t>
  </si>
  <si>
    <t>00669DA21232580</t>
  </si>
  <si>
    <t>19MAY21Preorder</t>
  </si>
  <si>
    <t>00669DA21237875</t>
  </si>
  <si>
    <t>25MAY21Preorder</t>
  </si>
  <si>
    <t>00669CO21236748</t>
  </si>
  <si>
    <t>00669CO21236755</t>
  </si>
  <si>
    <t>00669CO21236761</t>
  </si>
  <si>
    <t>00669CO21236763</t>
  </si>
  <si>
    <t>Sale-MAY2021</t>
  </si>
  <si>
    <t>00669CO21236764</t>
  </si>
  <si>
    <t>00669CO21236769</t>
  </si>
  <si>
    <t>May SF/F YA/J Lorale</t>
  </si>
  <si>
    <t>00669CO21236762</t>
  </si>
  <si>
    <t>AFIC LG+ MAY SJ</t>
  </si>
  <si>
    <t>00669CO21236759</t>
  </si>
  <si>
    <t>00669CO21236760</t>
  </si>
  <si>
    <t>AFIC MY May CH</t>
  </si>
  <si>
    <t>00669CO21236758</t>
  </si>
  <si>
    <t>AFIC RO MAY JP</t>
  </si>
  <si>
    <t>00669CO21236797</t>
  </si>
  <si>
    <t>AFIC SC MAY SJ</t>
  </si>
  <si>
    <t>00669CO21236788</t>
  </si>
  <si>
    <t>ALUCKY MAY SQ</t>
  </si>
  <si>
    <t>00669CO21236786</t>
  </si>
  <si>
    <t>AFIC SP MAY KM</t>
  </si>
  <si>
    <t>00669CO21236798</t>
  </si>
  <si>
    <t>ANF HO MAY DM</t>
  </si>
  <si>
    <t>00669CO21236795</t>
  </si>
  <si>
    <t>ANF PO MAY DM</t>
  </si>
  <si>
    <t>00669CO21236813</t>
  </si>
  <si>
    <t>ANFIC CO MAY SJ</t>
  </si>
  <si>
    <t>00669CO21236802</t>
  </si>
  <si>
    <t>ANFIC GA MAY SL</t>
  </si>
  <si>
    <t>00669CO21236810</t>
  </si>
  <si>
    <t>ANFIC HE MAY RS</t>
  </si>
  <si>
    <t>00669CO21236808</t>
  </si>
  <si>
    <t>ANFIC HI MAY SL</t>
  </si>
  <si>
    <t>00669CO21236806</t>
  </si>
  <si>
    <t>ANFIC PA MAY RS</t>
  </si>
  <si>
    <t>00669CO21236803</t>
  </si>
  <si>
    <t>ANFIC SP MAY KM</t>
  </si>
  <si>
    <t>00669CO21236833</t>
  </si>
  <si>
    <t>ANFIC SR MAY DM</t>
  </si>
  <si>
    <t>00669CO21236829</t>
  </si>
  <si>
    <t>ARTL Audio May CH</t>
  </si>
  <si>
    <t>00669CO21236821</t>
  </si>
  <si>
    <t>May Series YA/J</t>
  </si>
  <si>
    <t>00669CO21236822</t>
  </si>
  <si>
    <t>JYAPO AB MAY</t>
  </si>
  <si>
    <t>00669CO21236831</t>
  </si>
  <si>
    <t>JYABest AB May</t>
  </si>
  <si>
    <t>00669CO21236816</t>
  </si>
  <si>
    <t>JYA SP MAY KM</t>
  </si>
  <si>
    <t>00669CO21236835</t>
  </si>
  <si>
    <t>JYA MU MAY KM</t>
  </si>
  <si>
    <t>00669CO21236830</t>
  </si>
  <si>
    <t>JYA GN MAY SJ</t>
  </si>
  <si>
    <t>00669CO21236827</t>
  </si>
  <si>
    <t>JYA GL MAY SJ</t>
  </si>
  <si>
    <t>00669DA21240116</t>
  </si>
  <si>
    <t>26MAY21Preorder</t>
  </si>
  <si>
    <t>00669CO21242115</t>
  </si>
  <si>
    <t>ABest May 2 JW</t>
  </si>
  <si>
    <t>00669CO21242117</t>
  </si>
  <si>
    <t>00669CO21242122</t>
  </si>
  <si>
    <t>ANFIC GA JUNE SL</t>
  </si>
  <si>
    <t>00669CO21242130</t>
  </si>
  <si>
    <t>Juv/YA eBook RTL</t>
  </si>
  <si>
    <t>00669DA21243280</t>
  </si>
  <si>
    <t>31MAY21Preorder</t>
  </si>
  <si>
    <t>1JUN21Preorder</t>
  </si>
  <si>
    <t>AP0 July Nhw</t>
  </si>
  <si>
    <t>TITLE-21010889, recalled title</t>
  </si>
  <si>
    <t>TITLE-21011239, recalled title</t>
  </si>
  <si>
    <t>TITLE-21011249, recalled title</t>
  </si>
  <si>
    <t>Roberta Larson</t>
  </si>
  <si>
    <t>Charityvest, Inc</t>
  </si>
  <si>
    <t>OCLC 1000109929, MARC records</t>
  </si>
  <si>
    <t>OCLC 1000116495, MARC records</t>
  </si>
  <si>
    <t>Everett Roehl Marshfield Public Library - donations from James Kops, Kim Vrana, and Julie Vrana</t>
  </si>
  <si>
    <t>Digital Divide Data Ventures - INV-VEN4117 - Digitization Newspapers Batch 3</t>
  </si>
  <si>
    <t>H-0075583</t>
  </si>
  <si>
    <t>OCLC 1000123705, MARC Records</t>
  </si>
  <si>
    <t>CD0066921277090</t>
  </si>
  <si>
    <t>CD0066921265421</t>
  </si>
  <si>
    <t>TITLE-21013010, recalled title</t>
  </si>
  <si>
    <t>TITLE-21013990, recalled title</t>
  </si>
  <si>
    <t>00669DA21247758</t>
  </si>
  <si>
    <t>00669DA21247759</t>
  </si>
  <si>
    <t>00669CO21246503</t>
  </si>
  <si>
    <t>00669CO21246518</t>
  </si>
  <si>
    <t>00669CO21246517</t>
  </si>
  <si>
    <t>00669CO21246516</t>
  </si>
  <si>
    <t>00669CO21246515</t>
  </si>
  <si>
    <t>00669CO21246514</t>
  </si>
  <si>
    <t>00669CO21252242</t>
  </si>
  <si>
    <t>Wellness titles</t>
  </si>
  <si>
    <t>00669DA21253945</t>
  </si>
  <si>
    <t>7JUN21Preorder</t>
  </si>
  <si>
    <t>00669DA21255775</t>
  </si>
  <si>
    <t>8JUN21Preorder</t>
  </si>
  <si>
    <t>00669DA21257559</t>
  </si>
  <si>
    <t>9JUN21Preorder</t>
  </si>
  <si>
    <t>00669DA21258596</t>
  </si>
  <si>
    <t>10JUN21Preorder</t>
  </si>
  <si>
    <t>00669CO21258993</t>
  </si>
  <si>
    <t>00669CO21258988</t>
  </si>
  <si>
    <t>00669CO21258998</t>
  </si>
  <si>
    <t>00669CO21258987</t>
  </si>
  <si>
    <t>00669CO21258990</t>
  </si>
  <si>
    <t>00669DA21259874</t>
  </si>
  <si>
    <t>12JUN21Preorder</t>
  </si>
  <si>
    <t>00669CO21260807</t>
  </si>
  <si>
    <t>00669DA21262596</t>
  </si>
  <si>
    <t>15JUN21Preorder</t>
  </si>
  <si>
    <t>00669DA21265551</t>
  </si>
  <si>
    <t>17JUN21Preorder</t>
  </si>
  <si>
    <t>00669CO21265414</t>
  </si>
  <si>
    <t>00669CO21265415</t>
  </si>
  <si>
    <t>ABest June 1 JW</t>
  </si>
  <si>
    <t>00669CO21265416</t>
  </si>
  <si>
    <t>00669CO21265420</t>
  </si>
  <si>
    <t>00669CO21265418</t>
  </si>
  <si>
    <t>00669CO21265422</t>
  </si>
  <si>
    <t>eBook, no audiobook</t>
  </si>
  <si>
    <t>00669DA21269078</t>
  </si>
  <si>
    <t>22JUN21Preorder</t>
  </si>
  <si>
    <t>00669DA21270721</t>
  </si>
  <si>
    <t>23JUN21Preorder</t>
  </si>
  <si>
    <t>00669DA21273096</t>
  </si>
  <si>
    <t>26JUN21Preorder</t>
  </si>
  <si>
    <t>00669CO21273685</t>
  </si>
  <si>
    <t>00669CO21273688</t>
  </si>
  <si>
    <t>ABest June 2 JW</t>
  </si>
  <si>
    <t>00669CO21273689</t>
  </si>
  <si>
    <t>ARTL Audio June CH</t>
  </si>
  <si>
    <t>00669CO21273687</t>
  </si>
  <si>
    <t>00669CO21273727</t>
  </si>
  <si>
    <t>AFIC LG+ JUN SJ</t>
  </si>
  <si>
    <t>00669CO21273739</t>
  </si>
  <si>
    <t>AFIC MU JUN JP</t>
  </si>
  <si>
    <t>00669CO21273737</t>
  </si>
  <si>
    <t>ARTL Ebook June JW</t>
  </si>
  <si>
    <t>00669CO21273800</t>
  </si>
  <si>
    <t>00669CO21273803</t>
  </si>
  <si>
    <t>00669CO21273799</t>
  </si>
  <si>
    <t>JYARTL EBOOK JUN KZ</t>
  </si>
  <si>
    <t>00669CO21273801</t>
  </si>
  <si>
    <t>IScherer-ASeriesDONE</t>
  </si>
  <si>
    <t>00669CO21273804</t>
  </si>
  <si>
    <t>Series J/YA</t>
  </si>
  <si>
    <t>00669CO21273802</t>
  </si>
  <si>
    <t>JYABEST June KZ</t>
  </si>
  <si>
    <t>00669CO21273806</t>
  </si>
  <si>
    <t>Sale-Gabaldon OC/OU</t>
  </si>
  <si>
    <t>00669CO21273815</t>
  </si>
  <si>
    <t>Sale-J.Quinn OC/OU</t>
  </si>
  <si>
    <t>00669CO21273820</t>
  </si>
  <si>
    <t>June J/YA F/SF</t>
  </si>
  <si>
    <t>00669CO21273825</t>
  </si>
  <si>
    <t>AFIC RO JUN JP</t>
  </si>
  <si>
    <t>00669CO21273822</t>
  </si>
  <si>
    <t>AFIC SP JUN KM</t>
  </si>
  <si>
    <t>00669CO21273819</t>
  </si>
  <si>
    <t>AFIC SC JUN SJ</t>
  </si>
  <si>
    <t>00669CO21273821</t>
  </si>
  <si>
    <t>AMY June CH</t>
  </si>
  <si>
    <t>00669CO21273827</t>
  </si>
  <si>
    <t>ANFIC CO JUN SJ</t>
  </si>
  <si>
    <t>00669CO21273830</t>
  </si>
  <si>
    <t>00669CO21273832</t>
  </si>
  <si>
    <t>ANFIC HE JUN RS</t>
  </si>
  <si>
    <t>00669CO21273838</t>
  </si>
  <si>
    <t>ANFIC HO JUN DM</t>
  </si>
  <si>
    <t>00669CO21273828</t>
  </si>
  <si>
    <t>ANFIC HI JUN RS</t>
  </si>
  <si>
    <t>00669CO21273829</t>
  </si>
  <si>
    <t>ANFIC PA JUN RS</t>
  </si>
  <si>
    <t>00669CO21273831</t>
  </si>
  <si>
    <t>ANFIC PO JUN DM</t>
  </si>
  <si>
    <t>00669CO21273837</t>
  </si>
  <si>
    <t>JYARTL AUDIO JUN KZ</t>
  </si>
  <si>
    <t>00669CO21273852</t>
  </si>
  <si>
    <t>ALUCKY JUN SQ</t>
  </si>
  <si>
    <t>00669CO21273904</t>
  </si>
  <si>
    <t>ANFIC SR JUN DM</t>
  </si>
  <si>
    <t>00669CO21273905</t>
  </si>
  <si>
    <t>ANFIC SP JUN KM</t>
  </si>
  <si>
    <t>00669CO21273921</t>
  </si>
  <si>
    <t>JYA GL JUN SJ</t>
  </si>
  <si>
    <t>00669CO21273924</t>
  </si>
  <si>
    <t>JYA GN JUN SJ</t>
  </si>
  <si>
    <t>00669CO21273935</t>
  </si>
  <si>
    <t>JYA-MY-6-18-21-LEP</t>
  </si>
  <si>
    <t>00669CO21273937</t>
  </si>
  <si>
    <t>JYA SP JUN KM</t>
  </si>
  <si>
    <t>00669CO21273945</t>
  </si>
  <si>
    <t>00669CO21273942</t>
  </si>
  <si>
    <t>JYA MU JUN KM</t>
  </si>
  <si>
    <t>sale pre-order?</t>
  </si>
  <si>
    <t>00669DA21275671</t>
  </si>
  <si>
    <t>29JUN21Preorder</t>
  </si>
  <si>
    <t>00669DA21275672</t>
  </si>
  <si>
    <t>00669DA21277986</t>
  </si>
  <si>
    <t>30JUN21Preorder</t>
  </si>
  <si>
    <t>00669CO21277077</t>
  </si>
  <si>
    <t>00669CO21277080</t>
  </si>
  <si>
    <t>Sale-June2021</t>
  </si>
  <si>
    <t>00669CO21277075</t>
  </si>
  <si>
    <t>Sale-holds/no copies</t>
  </si>
  <si>
    <t>00669CO21277082</t>
  </si>
  <si>
    <t>00669CO21277074</t>
  </si>
  <si>
    <t>00669CO21277095</t>
  </si>
  <si>
    <t>00669CO21277510</t>
  </si>
  <si>
    <t>1JUL21Preorder</t>
  </si>
  <si>
    <t>OCLC 1000129369, MARC Records</t>
  </si>
  <si>
    <t>Digital Divide Data Ventures - INV-VEN4212 - Digitization Newspapers Batch 4</t>
  </si>
  <si>
    <t>TITLE-21015730, recalled title</t>
  </si>
  <si>
    <t>CD0066921303673</t>
  </si>
  <si>
    <t>00669DA21282028</t>
  </si>
  <si>
    <t>00669DA21282961</t>
  </si>
  <si>
    <t>2JUL21Preorder</t>
  </si>
  <si>
    <t>00669DA21284711</t>
  </si>
  <si>
    <t>6JUL21Preorder</t>
  </si>
  <si>
    <t>00669CO21284191</t>
  </si>
  <si>
    <t>00669CO21284195</t>
  </si>
  <si>
    <t>00669CO21284210</t>
  </si>
  <si>
    <t>00669CO21284211</t>
  </si>
  <si>
    <t>00669CO21284208</t>
  </si>
  <si>
    <t>new version?</t>
  </si>
  <si>
    <t>00669CO21284213</t>
  </si>
  <si>
    <t>KH PreOrdersAugust21</t>
  </si>
  <si>
    <t>00669DA21286435</t>
  </si>
  <si>
    <t>7JUL21Preorder</t>
  </si>
  <si>
    <t>00669DA21288728</t>
  </si>
  <si>
    <t>9JUL21Preorder</t>
  </si>
  <si>
    <t>00669DA21290851</t>
  </si>
  <si>
    <t>13JUL21Preorder</t>
  </si>
  <si>
    <t>00669CO21293262</t>
  </si>
  <si>
    <t>The Sum of Us</t>
  </si>
  <si>
    <t>00669DA21294520</t>
  </si>
  <si>
    <t>17JUL21Preorder</t>
  </si>
  <si>
    <t>00669DA21296662</t>
  </si>
  <si>
    <t>20JUL21Preorder</t>
  </si>
  <si>
    <t>00669DA21302507</t>
  </si>
  <si>
    <t>27JUL21Preorder</t>
  </si>
  <si>
    <t>00669DA21304220</t>
  </si>
  <si>
    <t>28JUL21Preorder</t>
  </si>
  <si>
    <t>00669CO21303665</t>
  </si>
  <si>
    <t>00669CO21303671</t>
  </si>
  <si>
    <t>ABest July 1 JW</t>
  </si>
  <si>
    <t>00669CO21303669</t>
  </si>
  <si>
    <t>Sale-July2021</t>
  </si>
  <si>
    <t>00669CO21303670</t>
  </si>
  <si>
    <t>00669CO21303689</t>
  </si>
  <si>
    <t>ABest July 2 JW</t>
  </si>
  <si>
    <t>00669CO21303685</t>
  </si>
  <si>
    <t>AFIC LG+ JUL SJ</t>
  </si>
  <si>
    <t>00669CO21303691</t>
  </si>
  <si>
    <t>AFIC MU JUL JP</t>
  </si>
  <si>
    <t>00669CO21303677</t>
  </si>
  <si>
    <t>AFIC MY July CH</t>
  </si>
  <si>
    <t>00669CO21303687</t>
  </si>
  <si>
    <t>AFIC RO JUL JP</t>
  </si>
  <si>
    <t>00669CO21303693</t>
  </si>
  <si>
    <t>ARTL Audio July CH</t>
  </si>
  <si>
    <t>00669CO21303686</t>
  </si>
  <si>
    <t>ARTL Ebook July JW</t>
  </si>
  <si>
    <t>00669CO21303682</t>
  </si>
  <si>
    <t>00669CO21303692</t>
  </si>
  <si>
    <t>00669CO21303699</t>
  </si>
  <si>
    <t>00669CO21303703</t>
  </si>
  <si>
    <t>00669CO21303832</t>
  </si>
  <si>
    <t>AFIC SC JUL SJ</t>
  </si>
  <si>
    <t>00669CO21303834</t>
  </si>
  <si>
    <t>AFIC SP JUL KM</t>
  </si>
  <si>
    <t>00669CO21303836</t>
  </si>
  <si>
    <t>ANFIC CO JUL SJ</t>
  </si>
  <si>
    <t>00669CO21303831</t>
  </si>
  <si>
    <t>ANFIC GA JUL SL</t>
  </si>
  <si>
    <t>00669CO21303833</t>
  </si>
  <si>
    <t>ANFIC HE JUL RS</t>
  </si>
  <si>
    <t>00669CO21303835</t>
  </si>
  <si>
    <t>ANFIC HI JUL SL</t>
  </si>
  <si>
    <t>00669CO21303830</t>
  </si>
  <si>
    <t>ANFIC HO JUL DM</t>
  </si>
  <si>
    <t>00669CO21303927</t>
  </si>
  <si>
    <t>ANFIC PA JUL RS</t>
  </si>
  <si>
    <t>00669CO21303934</t>
  </si>
  <si>
    <t>ANFIC PO JUL DM</t>
  </si>
  <si>
    <t>00669CO21304627</t>
  </si>
  <si>
    <t>ANFIC SP JUL KM</t>
  </si>
  <si>
    <t>00669CO21304633</t>
  </si>
  <si>
    <t>ANFIC SR JUL DM</t>
  </si>
  <si>
    <t>00669CO21304630</t>
  </si>
  <si>
    <t>Old holds</t>
  </si>
  <si>
    <t>00669CO21304643</t>
  </si>
  <si>
    <t>00669CO21304635</t>
  </si>
  <si>
    <t>00669CO21304637</t>
  </si>
  <si>
    <t>00669CO21304636</t>
  </si>
  <si>
    <t>July SF/F YA/J</t>
  </si>
  <si>
    <t>00669CO21304645</t>
  </si>
  <si>
    <t>July YA/J series</t>
  </si>
  <si>
    <t>00669CO21304642</t>
  </si>
  <si>
    <t>JYA SP JUL KM</t>
  </si>
  <si>
    <t>00669CO21304648</t>
  </si>
  <si>
    <t>JYA GL JUL SJ</t>
  </si>
  <si>
    <t>00669CO21304672</t>
  </si>
  <si>
    <t>JYA RTL eBook JUL KM</t>
  </si>
  <si>
    <t>00669CO21304666</t>
  </si>
  <si>
    <t>JYA RTL Audio JUL KM</t>
  </si>
  <si>
    <t>00669CO21304681</t>
  </si>
  <si>
    <t>JYA MU JUL KM</t>
  </si>
  <si>
    <t>00669CO21304684</t>
  </si>
  <si>
    <t>JYA GN JUL SJ</t>
  </si>
  <si>
    <t>00669CO21304685</t>
  </si>
  <si>
    <t>ALUCKY JUL SQ</t>
  </si>
  <si>
    <t>00669DA21305998</t>
  </si>
  <si>
    <t>30JUL21Preorder</t>
  </si>
  <si>
    <t>CD0066921312605</t>
  </si>
  <si>
    <t>OCLC 1000151656, MARC records</t>
  </si>
  <si>
    <t>Digital Divide Data Ventures - INV-VEN4353 - Digitization Newspapers Batch 5</t>
  </si>
  <si>
    <t>Winnefox Library System - wplc 2020 and 2021 web hosting</t>
  </si>
  <si>
    <t>00669DA21308550</t>
  </si>
  <si>
    <t>1AUG21Preorder</t>
  </si>
  <si>
    <t>00669DA21310992</t>
  </si>
  <si>
    <t>3AUG21Preorder</t>
  </si>
  <si>
    <t>00669DA21310993</t>
  </si>
  <si>
    <t>00669CO21312590</t>
  </si>
  <si>
    <t>00669CO21312598</t>
  </si>
  <si>
    <t>00669CO21312602</t>
  </si>
  <si>
    <t>00669CO21312600</t>
  </si>
  <si>
    <t>00669CO21312609</t>
  </si>
  <si>
    <t>00669CO21312607</t>
  </si>
  <si>
    <t>00669DA21315821</t>
  </si>
  <si>
    <t>9AUG21Preorder</t>
  </si>
  <si>
    <t>00669DA21316844</t>
  </si>
  <si>
    <t>10AUG21Preorder</t>
  </si>
  <si>
    <t>00669CO21316549</t>
  </si>
  <si>
    <t>00669CO21316555</t>
  </si>
  <si>
    <t>00669CO21316557</t>
  </si>
  <si>
    <t>00669DA21318245</t>
  </si>
  <si>
    <t>11AUG21Preorder</t>
  </si>
  <si>
    <t>00669DA21321570</t>
  </si>
  <si>
    <t>16AUG21Preorder</t>
  </si>
  <si>
    <t>00669DA21322830</t>
  </si>
  <si>
    <t>17AUG21Preorder</t>
  </si>
  <si>
    <t>00669CO21326232</t>
  </si>
  <si>
    <t>00669CO21326257</t>
  </si>
  <si>
    <t>00669CO21326254</t>
  </si>
  <si>
    <t>ABest Aug 1 JW</t>
  </si>
  <si>
    <t>00669CO21326265</t>
  </si>
  <si>
    <t>00669CO21326263</t>
  </si>
  <si>
    <t>00669CO21327359</t>
  </si>
  <si>
    <t>00669CO21327364</t>
  </si>
  <si>
    <t>00669CO21327366</t>
  </si>
  <si>
    <t>AFIC LG+ AUG SJ</t>
  </si>
  <si>
    <t>00669CO21327363</t>
  </si>
  <si>
    <t>AFIC MU AUG JP</t>
  </si>
  <si>
    <t>00669CO21327381</t>
  </si>
  <si>
    <t>AFIC RO AUG JP</t>
  </si>
  <si>
    <t>00669CO21327378</t>
  </si>
  <si>
    <t>AFIC SP AUG KM</t>
  </si>
  <si>
    <t>00669CO21327380</t>
  </si>
  <si>
    <t>AMY Aug CH</t>
  </si>
  <si>
    <t>00669CO21327382</t>
  </si>
  <si>
    <t>ANFIC CO AUG SJ</t>
  </si>
  <si>
    <t>00669CO21327377</t>
  </si>
  <si>
    <t>AFIC SC AUG SJ</t>
  </si>
  <si>
    <t>00669CO21327403</t>
  </si>
  <si>
    <t>ANFIC GA AUG SL</t>
  </si>
  <si>
    <t>00669CO21327399</t>
  </si>
  <si>
    <t>00669CO21327396</t>
  </si>
  <si>
    <t>JYA GL AUG SJ</t>
  </si>
  <si>
    <t>00669CO21327402</t>
  </si>
  <si>
    <t>YA/J SF/F Aug 21</t>
  </si>
  <si>
    <t>00669CO21327401</t>
  </si>
  <si>
    <t>YA/J Series Aug 21</t>
  </si>
  <si>
    <t>00669CO21327395</t>
  </si>
  <si>
    <t>Older holds</t>
  </si>
  <si>
    <t>00669CO21327392</t>
  </si>
  <si>
    <t>Vampire Chronicles</t>
  </si>
  <si>
    <t>00669CO21327391</t>
  </si>
  <si>
    <t>JYA SP AUG KM</t>
  </si>
  <si>
    <t>00669CO21327444</t>
  </si>
  <si>
    <t>ANFIC SP AUG KM</t>
  </si>
  <si>
    <t>00669CO21327442</t>
  </si>
  <si>
    <t>JYA MU AUG KM</t>
  </si>
  <si>
    <t>00669CO21327445</t>
  </si>
  <si>
    <t>JYA GN AUG SJ</t>
  </si>
  <si>
    <t>00669CO21327443</t>
  </si>
  <si>
    <t>ARTL Ebook Aug JW</t>
  </si>
  <si>
    <t>00669CO21327449</t>
  </si>
  <si>
    <t>ANFIC HE AUG RS</t>
  </si>
  <si>
    <t>00669CO21327446</t>
  </si>
  <si>
    <t>ANFIC HI AUG RS</t>
  </si>
  <si>
    <t>00669CO21327452</t>
  </si>
  <si>
    <t>ANFIC HO AUG DM</t>
  </si>
  <si>
    <t>00669CO21327457</t>
  </si>
  <si>
    <t>ANFIC PO AUG DM</t>
  </si>
  <si>
    <t>00669CO21327454</t>
  </si>
  <si>
    <t>ANFIC PA AUG RS</t>
  </si>
  <si>
    <t>00669CO21327459</t>
  </si>
  <si>
    <t>ANFIC SR AUG DM</t>
  </si>
  <si>
    <t>00669CO21327456</t>
  </si>
  <si>
    <t>ALUCKY AUG SQ</t>
  </si>
  <si>
    <t>00669DA21328981</t>
  </si>
  <si>
    <t>24AUG21Preorder</t>
  </si>
  <si>
    <t>00669DA21328982</t>
  </si>
  <si>
    <t>00669DA21330977</t>
  </si>
  <si>
    <t>25AUG21Preorder</t>
  </si>
  <si>
    <t>00669CO21333299</t>
  </si>
  <si>
    <t>00669CO21333303</t>
  </si>
  <si>
    <t>APO Sep NHW</t>
  </si>
  <si>
    <t>00669CO21333297</t>
  </si>
  <si>
    <t>00669CO21333315</t>
  </si>
  <si>
    <t>00669CO21333309</t>
  </si>
  <si>
    <t>00669CO21333308</t>
  </si>
  <si>
    <t>00669CO21333316</t>
  </si>
  <si>
    <t>August sale maybe</t>
  </si>
  <si>
    <t>00669CO21333339</t>
  </si>
  <si>
    <t>00669CO21333341</t>
  </si>
  <si>
    <t>Juv/YA Audiobook RTL</t>
  </si>
  <si>
    <t>00669QS21337986</t>
  </si>
  <si>
    <t>00669DA21345089</t>
  </si>
  <si>
    <t>31AUG21Preorder</t>
  </si>
  <si>
    <t>00669DA21345090</t>
  </si>
  <si>
    <t>CD0066921349138</t>
  </si>
  <si>
    <t>CD0066921356394, LSTA Funds - WVLS</t>
  </si>
  <si>
    <t>CD0066921356402, LSTA Funds - SCLS</t>
  </si>
  <si>
    <t>SCLS - WPLC Content Credit from LSTA Funds 2021</t>
  </si>
  <si>
    <t>WVLS - WPLC Content Credit from LSTA Funds 2021</t>
  </si>
  <si>
    <t>Gerald Popenhagen</t>
  </si>
  <si>
    <t>OCLC 1000157107, MARC records</t>
  </si>
  <si>
    <t>Digital Divide Data Ventures - INV-VEN4353 - Digitization Newspapers Batch 5 (remaining payment)</t>
  </si>
  <si>
    <t>Digital Divide Data Ventures - INV-VEN4510 - Digitization Newspapers Batch 6 &amp; 7</t>
  </si>
  <si>
    <t>H-0077984</t>
  </si>
  <si>
    <t>00669DA21354454</t>
  </si>
  <si>
    <t>7SEP21Preorder</t>
  </si>
  <si>
    <t>00669DA21354455</t>
  </si>
  <si>
    <t>00669CO21353577</t>
  </si>
  <si>
    <t>00669CO21353586</t>
  </si>
  <si>
    <t>00669CO21353599</t>
  </si>
  <si>
    <t>ABest Aug 2 JW</t>
  </si>
  <si>
    <t>00669CO21353598</t>
  </si>
  <si>
    <t>00669CO21353602</t>
  </si>
  <si>
    <t>00669CO21353593</t>
  </si>
  <si>
    <t>00669CO21353603</t>
  </si>
  <si>
    <t>00669CO21356316</t>
  </si>
  <si>
    <t>00669CO21356330</t>
  </si>
  <si>
    <t>00669CO21356870</t>
  </si>
  <si>
    <t>Hawthorne Legacy</t>
  </si>
  <si>
    <t>00669DA21362396</t>
  </si>
  <si>
    <t>14SEP21Preorder</t>
  </si>
  <si>
    <t>00669DA21365042</t>
  </si>
  <si>
    <t>15SEP21Preorder</t>
  </si>
  <si>
    <t>00669CO21365903</t>
  </si>
  <si>
    <t>00669CO21365904</t>
  </si>
  <si>
    <t>00669CO21365911</t>
  </si>
  <si>
    <t>00669CO21365910</t>
  </si>
  <si>
    <t>00669CO21365908</t>
  </si>
  <si>
    <t>00669CO21365912</t>
  </si>
  <si>
    <t>00669CO21365914</t>
  </si>
  <si>
    <t>PreOrderOct21 kah</t>
  </si>
  <si>
    <t>00669DA21369099</t>
  </si>
  <si>
    <t>20SEP21Preorder</t>
  </si>
  <si>
    <t>00669DA21370805</t>
  </si>
  <si>
    <t>21SEP21Preorder</t>
  </si>
  <si>
    <t>00669CO21371941</t>
  </si>
  <si>
    <t>WEB Griffin</t>
  </si>
  <si>
    <t>00669CO21371945</t>
  </si>
  <si>
    <t>ABest Sept 1 JW</t>
  </si>
  <si>
    <t>00669CO21371943</t>
  </si>
  <si>
    <t>00669CO21371944</t>
  </si>
  <si>
    <t>00669CO21371958</t>
  </si>
  <si>
    <t>Sept Sale maybe</t>
  </si>
  <si>
    <t>00669CO21371951</t>
  </si>
  <si>
    <t>AFIC LG+ SEP SJ</t>
  </si>
  <si>
    <t>00669CO21371947</t>
  </si>
  <si>
    <t>00669CO21371952</t>
  </si>
  <si>
    <t>00669CO21371949</t>
  </si>
  <si>
    <t>MY JYA SEPT LEP</t>
  </si>
  <si>
    <t>00669CO21371950</t>
  </si>
  <si>
    <t>00669CO21371948</t>
  </si>
  <si>
    <t>00669CO21371953</t>
  </si>
  <si>
    <t>JYA SP SEP KM</t>
  </si>
  <si>
    <t>00669CO21371956</t>
  </si>
  <si>
    <t>00669CO21371946</t>
  </si>
  <si>
    <t>AFIC MU SEP JP</t>
  </si>
  <si>
    <t>00669CO21371965</t>
  </si>
  <si>
    <t>AFIC RO SEP JP</t>
  </si>
  <si>
    <t>00669CO21371967</t>
  </si>
  <si>
    <t>JYA MU SEP KM</t>
  </si>
  <si>
    <t>00669CO21371959</t>
  </si>
  <si>
    <t>ARTL Audio Sep CH</t>
  </si>
  <si>
    <t>00669CO21371963</t>
  </si>
  <si>
    <t>ANFIC SP SEP KM</t>
  </si>
  <si>
    <t>00669CO21371969</t>
  </si>
  <si>
    <t>AFIC SC SEP SJ</t>
  </si>
  <si>
    <t>00669CO21371961</t>
  </si>
  <si>
    <t>AFIC SP SEP KM</t>
  </si>
  <si>
    <t>00669CO21371966</t>
  </si>
  <si>
    <t>AMYS Sep CH</t>
  </si>
  <si>
    <t>00669CO21371968</t>
  </si>
  <si>
    <t>ANFIC CO SEP SJ</t>
  </si>
  <si>
    <t>00669CO21371962</t>
  </si>
  <si>
    <t>ANFIC GAR SEPT SL</t>
  </si>
  <si>
    <t>00669CO21371964</t>
  </si>
  <si>
    <t>ANFIC HI SEPT SL</t>
  </si>
  <si>
    <t>00669CO21371960</t>
  </si>
  <si>
    <t>JYA GL SEP SJ</t>
  </si>
  <si>
    <t>00669CO21371972</t>
  </si>
  <si>
    <t>JYA GN SEP SJ</t>
  </si>
  <si>
    <t>00669DA21378739</t>
  </si>
  <si>
    <t>28SEP21Preorder</t>
  </si>
  <si>
    <t>00669DA21378740</t>
  </si>
  <si>
    <t>00669CO21381012</t>
  </si>
  <si>
    <t>00669CO21381286</t>
  </si>
  <si>
    <t>00669CO21381282</t>
  </si>
  <si>
    <t>Sept 21 YA/J F/SF</t>
  </si>
  <si>
    <t>00669CO21381283</t>
  </si>
  <si>
    <t>ANFIC HE SEPT RS</t>
  </si>
  <si>
    <t>00669CO21381294</t>
  </si>
  <si>
    <t>00669CO21381293</t>
  </si>
  <si>
    <t>Patricia Wende</t>
  </si>
  <si>
    <t>OCLC 1000163325, MARC Records</t>
  </si>
  <si>
    <t>Digital Divide Data Ventures - INV-VEN4596 - Digitization Newspapers Batch 8</t>
  </si>
  <si>
    <t>GEN 009 WiLS mgmt fees</t>
  </si>
  <si>
    <t>TITLE-21022202, recalled title</t>
  </si>
  <si>
    <t>00669SU21383674</t>
  </si>
  <si>
    <t>00669SU21383673</t>
  </si>
  <si>
    <t>00669SU21383672</t>
  </si>
  <si>
    <t>00669SU21383671</t>
  </si>
  <si>
    <t>00669CO21405143</t>
  </si>
  <si>
    <t>Expired Holds</t>
  </si>
  <si>
    <t>00669CO21405145</t>
  </si>
  <si>
    <t>00669CO21405147</t>
  </si>
  <si>
    <t>ABest Sept 2 JW</t>
  </si>
  <si>
    <t>00669CO21405166</t>
  </si>
  <si>
    <t>00669CO21405174</t>
  </si>
  <si>
    <t>Sept 21 J/YA series</t>
  </si>
  <si>
    <t>00669CO21405167</t>
  </si>
  <si>
    <t>ANFIC PA SEPT RS</t>
  </si>
  <si>
    <t>00669CO21405165</t>
  </si>
  <si>
    <t>00669CO21405179</t>
  </si>
  <si>
    <t>00669CO21405176</t>
  </si>
  <si>
    <t>00669CO21405181</t>
  </si>
  <si>
    <t>00669CO21405175</t>
  </si>
  <si>
    <t>00669CO21405162</t>
  </si>
  <si>
    <t>ANFIC SR SEP DM</t>
  </si>
  <si>
    <t>00669CO21405182</t>
  </si>
  <si>
    <t>ANFIC PO SEP DM</t>
  </si>
  <si>
    <t>00669CO21405186</t>
  </si>
  <si>
    <t>00669DA21409027</t>
  </si>
  <si>
    <t>5OCT21Preorder</t>
  </si>
  <si>
    <t>00669CO21411905</t>
  </si>
  <si>
    <t>0 time remaining</t>
  </si>
  <si>
    <t>00669CO21411906</t>
  </si>
  <si>
    <t>00669CO21411913</t>
  </si>
  <si>
    <t>Holds Manager</t>
  </si>
  <si>
    <t>00669CO21411911</t>
  </si>
  <si>
    <t>00669CO21411904</t>
  </si>
  <si>
    <t>00669CO21411919</t>
  </si>
  <si>
    <t>00669CO21411922</t>
  </si>
  <si>
    <t>00669CO21411943</t>
  </si>
  <si>
    <t>Nobel Prize Winner</t>
  </si>
  <si>
    <t>00669CO21411948</t>
  </si>
  <si>
    <t>3 or more holds unde</t>
  </si>
  <si>
    <t>Daughter of the Deep</t>
  </si>
  <si>
    <t>00669DA21416462</t>
  </si>
  <si>
    <t>12OCT21Preorder</t>
  </si>
  <si>
    <t>00669DA21418654</t>
  </si>
  <si>
    <t>13OCT21Preorder</t>
  </si>
  <si>
    <t>00669CO21418009</t>
  </si>
  <si>
    <t>00669CO21418006</t>
  </si>
  <si>
    <t>00669CO21418025</t>
  </si>
  <si>
    <t>00669CO21418022</t>
  </si>
  <si>
    <t>00669CO21418019</t>
  </si>
  <si>
    <t>00669CO21418028</t>
  </si>
  <si>
    <t>00669CO21418038</t>
  </si>
  <si>
    <t>ALUCKY SEP SQ</t>
  </si>
  <si>
    <t>00669CO21422901</t>
  </si>
  <si>
    <t>00669CO21422905</t>
  </si>
  <si>
    <t>00669CO21422899</t>
  </si>
  <si>
    <t>October Sale</t>
  </si>
  <si>
    <t>00669CO21422912</t>
  </si>
  <si>
    <t>00669CO21422934</t>
  </si>
  <si>
    <t>00669CO21422945</t>
  </si>
  <si>
    <t>00669CO21422942</t>
  </si>
  <si>
    <t>00669CO21422948</t>
  </si>
  <si>
    <t>00669CO21422953</t>
  </si>
  <si>
    <t>Juv YA Audio RTL</t>
  </si>
  <si>
    <t>00669DA21424764</t>
  </si>
  <si>
    <t>19OCT21Preorder</t>
  </si>
  <si>
    <t>00669DA21432570</t>
  </si>
  <si>
    <t>26OCT21Preorder</t>
  </si>
  <si>
    <t>00669DA21436080</t>
  </si>
  <si>
    <t>28OCT21Preorder</t>
  </si>
  <si>
    <t>ANFIC GA OCT SL</t>
  </si>
  <si>
    <t>ANFIC SP OCT KM</t>
  </si>
  <si>
    <t>JYA GL OCT SJ</t>
  </si>
  <si>
    <t>JYA MU OCT KM</t>
  </si>
  <si>
    <t>JYA SP OCT KM</t>
  </si>
  <si>
    <t>AFIC RO OCT JP</t>
  </si>
  <si>
    <t>JYA GN OCT SJ</t>
  </si>
  <si>
    <t>ANFIC SR OCT DM</t>
  </si>
  <si>
    <t>Sale thru Nov 2</t>
  </si>
  <si>
    <t>JYA MY OCT LEP</t>
  </si>
  <si>
    <t>AFIC MU OCT JP</t>
  </si>
  <si>
    <t>ANFIC PO OCT DM</t>
  </si>
  <si>
    <t>ANFIC HO OCT DM</t>
  </si>
  <si>
    <t>ANFIC CO OCT SJ</t>
  </si>
  <si>
    <t>ANFIC HI OCT RS</t>
  </si>
  <si>
    <t>ANFIC PA OCT RS</t>
  </si>
  <si>
    <t>ANFIC HE OCT RS</t>
  </si>
  <si>
    <t>AFIC SC OCT SJ</t>
  </si>
  <si>
    <t>APO Nov NHW</t>
  </si>
  <si>
    <t>AFIC MY OCT CH</t>
  </si>
  <si>
    <t>AFIC LG+ OCT SJ</t>
  </si>
  <si>
    <t>AFIC SP OCT KM</t>
  </si>
  <si>
    <t>ABest Oct 2 JW</t>
  </si>
  <si>
    <t>ALUCKY OCT SQ</t>
  </si>
  <si>
    <t>ARTL Ebook Oct JW</t>
  </si>
  <si>
    <t>ABest Oct 1 JW</t>
  </si>
  <si>
    <t>ARTL Audio Oct CH</t>
  </si>
  <si>
    <t>2NOV21Preorder</t>
  </si>
  <si>
    <t>Book Club - Jump! - eBook</t>
  </si>
  <si>
    <t>Book Club - Rosen Publishing - eBook</t>
  </si>
  <si>
    <t>Book Club - Triangle Interactive - eBook</t>
  </si>
  <si>
    <t>Book club - Lerner Publishing Group</t>
  </si>
  <si>
    <t>OCLC 1000171595, MARC Records</t>
  </si>
  <si>
    <t>00669CO21440812</t>
  </si>
  <si>
    <t>00669CO21440976</t>
  </si>
  <si>
    <t>00669CO21441069</t>
  </si>
  <si>
    <t>00669CO21441077</t>
  </si>
  <si>
    <t>00669CO21441072</t>
  </si>
  <si>
    <t>00669CO21441126</t>
  </si>
  <si>
    <t>00669CO21441123</t>
  </si>
  <si>
    <t>00669CO21441180</t>
  </si>
  <si>
    <t>00669CO21441171</t>
  </si>
  <si>
    <t>00669CO21441179</t>
  </si>
  <si>
    <t>00669CO21441177</t>
  </si>
  <si>
    <t>00669CO21441183</t>
  </si>
  <si>
    <t>00669CO21441184</t>
  </si>
  <si>
    <t>00669CO21441193</t>
  </si>
  <si>
    <t>00669CO21441189</t>
  </si>
  <si>
    <t>00669CO21441192</t>
  </si>
  <si>
    <t>00669CO21441206</t>
  </si>
  <si>
    <t>00669CO21441205</t>
  </si>
  <si>
    <t>00669CO21441226</t>
  </si>
  <si>
    <t>00669CO21441218</t>
  </si>
  <si>
    <t>00669CO21441227</t>
  </si>
  <si>
    <t>00669CO21441221</t>
  </si>
  <si>
    <t>00669CO21441228</t>
  </si>
  <si>
    <t>00669CO21441225</t>
  </si>
  <si>
    <t>00669CO21441217</t>
  </si>
  <si>
    <t>00669CO21441243</t>
  </si>
  <si>
    <t>00669CO21441249</t>
  </si>
  <si>
    <t>00669CO21441241</t>
  </si>
  <si>
    <t>00669CO21441248</t>
  </si>
  <si>
    <t>00669CO21441239</t>
  </si>
  <si>
    <t>00669CO21441247</t>
  </si>
  <si>
    <t>00669CO21441242</t>
  </si>
  <si>
    <t>00669CO21441245</t>
  </si>
  <si>
    <t>00669CO21441250</t>
  </si>
  <si>
    <t>00669DA21443357</t>
  </si>
  <si>
    <t>00669DA21443358</t>
  </si>
  <si>
    <t>00669CO21445559</t>
  </si>
  <si>
    <t>00669CO21445563</t>
  </si>
  <si>
    <t>00669CO21445561</t>
  </si>
  <si>
    <t>00669CO21445565</t>
  </si>
  <si>
    <t>00669CO21445586</t>
  </si>
  <si>
    <t>H-0080893</t>
  </si>
  <si>
    <t>Everett Roehl Marshfield Public Library - donation in honor of a patron</t>
  </si>
  <si>
    <t>as of (date)</t>
  </si>
  <si>
    <t>00669DA21448373</t>
  </si>
  <si>
    <t>7NOV21Preorder</t>
  </si>
  <si>
    <t>00669DA21451639</t>
  </si>
  <si>
    <t>9NOV21Preorder</t>
  </si>
  <si>
    <t>00669DA21453462</t>
  </si>
  <si>
    <t>10NOV21Preorder</t>
  </si>
  <si>
    <t>00669CO21453079</t>
  </si>
  <si>
    <t>00669CO21453081</t>
  </si>
  <si>
    <t>00669CO21453090</t>
  </si>
  <si>
    <t>00669CO21453097</t>
  </si>
  <si>
    <t>00669CO21453102</t>
  </si>
  <si>
    <t>00669CO21453100</t>
  </si>
  <si>
    <t>00669CO21453115</t>
  </si>
  <si>
    <t>ALUCKY NOV SQ</t>
  </si>
  <si>
    <t>Dec 2021 PreOrders</t>
  </si>
  <si>
    <t>00669DA21454317</t>
  </si>
  <si>
    <t>11NOV21Preorder</t>
  </si>
  <si>
    <t>Digital Divide Data Ventures - INV-VEN4678 - Digitization Newspapers Batch 10</t>
  </si>
  <si>
    <t>OCLC 1000177455, MARC Records</t>
  </si>
  <si>
    <t>00669DA21459028</t>
  </si>
  <si>
    <t>16NOV21Preorder</t>
  </si>
  <si>
    <t>00669DA21459029</t>
  </si>
  <si>
    <t>00669DA21463050</t>
  </si>
  <si>
    <t>18NOV21Preorder</t>
  </si>
  <si>
    <t>00669CO21461997</t>
  </si>
  <si>
    <t>00669CO21462001</t>
  </si>
  <si>
    <t>ABest Nov 1 JW</t>
  </si>
  <si>
    <t>00669CO21462012</t>
  </si>
  <si>
    <t>AAudio CH</t>
  </si>
  <si>
    <t>00669CO21462013</t>
  </si>
  <si>
    <t>ARTL Ebook Nov JW</t>
  </si>
  <si>
    <t>00669SU21462256</t>
  </si>
  <si>
    <t>BiblioBoard IAP</t>
  </si>
  <si>
    <t>00669CO21463023</t>
  </si>
  <si>
    <t>ebook no audio</t>
  </si>
  <si>
    <t>00669CO21463024</t>
  </si>
  <si>
    <t>00669CO21463025</t>
  </si>
  <si>
    <t>Newly OnSaleOnHold</t>
  </si>
  <si>
    <t>00669CO21463028</t>
  </si>
  <si>
    <t>00669CO21463027</t>
  </si>
  <si>
    <t>2021 On Sale On Hold</t>
  </si>
  <si>
    <t>00669CO21463035</t>
  </si>
  <si>
    <t>Romance OnSaleOnHold</t>
  </si>
  <si>
    <t>00669CO21463036</t>
  </si>
  <si>
    <t>00669CO21463037</t>
  </si>
  <si>
    <t>WLA Award winners</t>
  </si>
  <si>
    <t>00669DA21464695</t>
  </si>
  <si>
    <t>22NOV21Preorder</t>
  </si>
  <si>
    <t>00669DA21466326</t>
  </si>
  <si>
    <t>23NOV21Preorder</t>
  </si>
  <si>
    <t>00669CO21467704</t>
  </si>
  <si>
    <t>00669DA21471109</t>
  </si>
  <si>
    <t>29NOV21Preorder</t>
  </si>
  <si>
    <t>00669DA21472663</t>
  </si>
  <si>
    <t>30NOV21Preorder</t>
  </si>
  <si>
    <t>00669DA21472664</t>
  </si>
  <si>
    <t>00669CO21474719</t>
  </si>
  <si>
    <t>00669CO21474737</t>
  </si>
  <si>
    <t>Holiday OnSaleOnHold</t>
  </si>
  <si>
    <t>00669CO21474740</t>
  </si>
  <si>
    <t>ABest Nov 2 JW</t>
  </si>
  <si>
    <t>00669CO21474733</t>
  </si>
  <si>
    <t>JUV/YA Div/Inc</t>
  </si>
  <si>
    <t>00669CO21474734</t>
  </si>
  <si>
    <t>Spanish ed/No copies</t>
  </si>
  <si>
    <t>00669CO21474756</t>
  </si>
  <si>
    <t>00669CO21474761</t>
  </si>
  <si>
    <t>AFIC LG+ NOV SJ</t>
  </si>
  <si>
    <t>00669CO21474766</t>
  </si>
  <si>
    <t>AFIC MU NOV JP</t>
  </si>
  <si>
    <t>00669CO21474772</t>
  </si>
  <si>
    <t>00669CO21474938</t>
  </si>
  <si>
    <t>00669CO21475169</t>
  </si>
  <si>
    <t>00669CO21475162</t>
  </si>
  <si>
    <t>AFIC RO NOV JP</t>
  </si>
  <si>
    <t>00669CO21475170</t>
  </si>
  <si>
    <t>00669CO21475164</t>
  </si>
  <si>
    <t>00669CO21475167</t>
  </si>
  <si>
    <t>00669CO21475177</t>
  </si>
  <si>
    <t>AFIC SC NOV SJ</t>
  </si>
  <si>
    <t>00669CO21475173</t>
  </si>
  <si>
    <t>AFIC SP NOV KM</t>
  </si>
  <si>
    <t>00669CO21475182</t>
  </si>
  <si>
    <t>00669CO21475186</t>
  </si>
  <si>
    <t>JYA SP NOV KM</t>
  </si>
  <si>
    <t>00669CO21475183</t>
  </si>
  <si>
    <t>JYA MU NOV KM</t>
  </si>
  <si>
    <t>00669CO21475179</t>
  </si>
  <si>
    <t>JYA GN NOV SJ</t>
  </si>
  <si>
    <t>00669CO21475193</t>
  </si>
  <si>
    <t>JYA GL NOV SJ</t>
  </si>
  <si>
    <t>00669CO21475192</t>
  </si>
  <si>
    <t>00669CO21475204</t>
  </si>
  <si>
    <t>Diverse OnSaleOnHold</t>
  </si>
  <si>
    <t>00669CO21475200</t>
  </si>
  <si>
    <t>ANFIC CO NOV SJ</t>
  </si>
  <si>
    <t>00669CO21475214</t>
  </si>
  <si>
    <t>ANFIC GA NOV SL</t>
  </si>
  <si>
    <t>00669CO21475212</t>
  </si>
  <si>
    <t>ANFIC HE NOV RS</t>
  </si>
  <si>
    <t>00669CO21475213</t>
  </si>
  <si>
    <t>ANFIC HI NOV SL</t>
  </si>
  <si>
    <t>00669CO21475211</t>
  </si>
  <si>
    <t>ANFIC PA NOV RS</t>
  </si>
  <si>
    <t>00669CO21475205</t>
  </si>
  <si>
    <t>ANFIC SP NOV KM</t>
  </si>
  <si>
    <t>00669CO21475441</t>
  </si>
  <si>
    <t>lucky day</t>
  </si>
  <si>
    <t>00669CO21475443</t>
  </si>
  <si>
    <t>Lucky Day #1</t>
  </si>
  <si>
    <t>00669DA21479939</t>
  </si>
  <si>
    <t>2DEC21Preorder</t>
  </si>
  <si>
    <t>00669DA21482925</t>
  </si>
  <si>
    <t>4DEC21Preorder</t>
  </si>
  <si>
    <t>00669DA21483170</t>
  </si>
  <si>
    <t>5DEC21Preorder</t>
  </si>
  <si>
    <t>CD0066921474929</t>
  </si>
  <si>
    <t>x</t>
  </si>
  <si>
    <t>TITLE-21025103, recalled title</t>
  </si>
  <si>
    <t>WNA Services - 0022460-IN</t>
  </si>
  <si>
    <t>Digital Divide Data Ventures - INV-VEN4779 - Digitization Newspapers Batch 9</t>
  </si>
  <si>
    <t>Pamela Murphy</t>
  </si>
  <si>
    <t>00669DA21484698</t>
  </si>
  <si>
    <t>7DEC21Preorder</t>
  </si>
  <si>
    <t>00669DA21484699</t>
  </si>
  <si>
    <t>00669DA21488337</t>
  </si>
  <si>
    <t>8DEC21Preorder</t>
  </si>
  <si>
    <t>00669CO21489857</t>
  </si>
  <si>
    <t>00669CO21489903</t>
  </si>
  <si>
    <t>00669CO21489906</t>
  </si>
  <si>
    <t>00669CO21493333</t>
  </si>
  <si>
    <t>Audio</t>
  </si>
  <si>
    <t>00669DA21493651</t>
  </si>
  <si>
    <t>14DEC21Preorder</t>
  </si>
  <si>
    <t>00669CO21495002</t>
  </si>
  <si>
    <t>Adv copies no shared</t>
  </si>
  <si>
    <t>00669DA21495283</t>
  </si>
  <si>
    <t>15DEC21Preorder</t>
  </si>
  <si>
    <t>00669DA21500358</t>
  </si>
  <si>
    <t>20DEC21Preorder</t>
  </si>
  <si>
    <t>APO Jan NHQ</t>
  </si>
  <si>
    <t>00669DA21501698</t>
  </si>
  <si>
    <t>21DEC21Preorder</t>
  </si>
  <si>
    <t>00669CO21502953</t>
  </si>
  <si>
    <t>00669CO21502949</t>
  </si>
  <si>
    <t>Sale-December</t>
  </si>
  <si>
    <t>00669CO21502956</t>
  </si>
  <si>
    <t>RTL Audio Dec CH</t>
  </si>
  <si>
    <t>00669CO21502958</t>
  </si>
  <si>
    <t>00669CO21502960</t>
  </si>
  <si>
    <t>00669CO21502966</t>
  </si>
  <si>
    <t>00669CO21502964</t>
  </si>
  <si>
    <t>00669CO21502962</t>
  </si>
  <si>
    <t>00669CO21502967</t>
  </si>
  <si>
    <t>Dec Bestsellers</t>
  </si>
  <si>
    <t>00669CO21502963</t>
  </si>
  <si>
    <t>ARTL Ebook Dec JW</t>
  </si>
  <si>
    <t>00669CO21502980</t>
  </si>
  <si>
    <t>00669CO21502972</t>
  </si>
  <si>
    <t>AFIC SC DEC SJ</t>
  </si>
  <si>
    <t>00669CO21502974</t>
  </si>
  <si>
    <t>AFIC LG+ DEC SJ</t>
  </si>
  <si>
    <t>00669CO21502981</t>
  </si>
  <si>
    <t>AMY Dec CH</t>
  </si>
  <si>
    <t>00669CO21502973</t>
  </si>
  <si>
    <t>ANFIC CO DEC SJ</t>
  </si>
  <si>
    <t>00669CO21502979</t>
  </si>
  <si>
    <t>ANFIC GAR DEC SL</t>
  </si>
  <si>
    <t>00669CO21502971</t>
  </si>
  <si>
    <t>ANFIC HE DEC RS</t>
  </si>
  <si>
    <t>00669CO21502977</t>
  </si>
  <si>
    <t>ANFIC PA DEC RS</t>
  </si>
  <si>
    <t>00669CO21502992</t>
  </si>
  <si>
    <t>ANFIC HI DEC RS</t>
  </si>
  <si>
    <t>00669CO21502986</t>
  </si>
  <si>
    <t>00669CO21502993</t>
  </si>
  <si>
    <t>JYA MY DEC LEP</t>
  </si>
  <si>
    <t>00669CO21502988</t>
  </si>
  <si>
    <t>JYA GN DEC SJ</t>
  </si>
  <si>
    <t>00669CO21502990</t>
  </si>
  <si>
    <t>JYA GL DEC SJ</t>
  </si>
  <si>
    <t>00669CO21502984</t>
  </si>
  <si>
    <t>J/YA series books LP</t>
  </si>
  <si>
    <t>00669CO21502985</t>
  </si>
  <si>
    <t>J/YA F/SF LPetersen</t>
  </si>
  <si>
    <t>00669CO21502982</t>
  </si>
  <si>
    <t>00669CO21502987</t>
  </si>
  <si>
    <t>00669CO21502994</t>
  </si>
  <si>
    <t>ALUCKY DEC SQ</t>
  </si>
  <si>
    <t>00669DA21503189</t>
  </si>
  <si>
    <t>22DEC21Preorder</t>
  </si>
  <si>
    <t>00669DA21505859</t>
  </si>
  <si>
    <t>28DEC21Preorder</t>
  </si>
  <si>
    <t>00669DA21506270</t>
  </si>
  <si>
    <t>00669CO21508157</t>
  </si>
  <si>
    <t>00669CO21508163</t>
  </si>
  <si>
    <t>00669CO21508155</t>
  </si>
  <si>
    <t>00669CO21508914</t>
  </si>
  <si>
    <t>00669CO21508916</t>
  </si>
  <si>
    <t>O checkouts</t>
  </si>
  <si>
    <t>00669CO21508926</t>
  </si>
  <si>
    <t>00669CO21509163</t>
  </si>
  <si>
    <t>CD0066921502934</t>
  </si>
  <si>
    <t>CD0066921502997</t>
  </si>
  <si>
    <t>Capital One - DRI Uprinting - wplc business cards</t>
  </si>
  <si>
    <t>Outagamie Waupaca Library Sys - WPLC Printing services Nov 2021</t>
  </si>
  <si>
    <t>Reserves</t>
  </si>
  <si>
    <t>{recommendation: carry over to digital content}</t>
  </si>
  <si>
    <t>{recommendation: carry over to same line}</t>
  </si>
  <si>
    <t>{recommendation: remove from reserve}</t>
  </si>
  <si>
    <t>{recommendation: move to digital content}</t>
  </si>
  <si>
    <t>2022 carryover recommendation</t>
  </si>
  <si>
    <t xml:space="preserve">Recorded Books </t>
  </si>
  <si>
    <t>Digital Newspaper Hosting</t>
  </si>
  <si>
    <t>Digital Newspaper Uploads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</si>
</sst>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83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5" fillId="0" borderId="0" xfId="0" applyFont="1"/>
    <xf numFmtId="44" fontId="16" fillId="0" borderId="0" xfId="4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9" fillId="0" borderId="0" xfId="0" applyFont="1"/>
    <xf numFmtId="164" fontId="0" fillId="0" borderId="0" xfId="0" applyNumberFormat="1" applyFont="1" applyAlignment="1">
      <alignment wrapText="1"/>
    </xf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7" fillId="0" borderId="8" xfId="4" applyFont="1" applyBorder="1"/>
    <xf numFmtId="164" fontId="0" fillId="0" borderId="0" xfId="0" applyNumberFormat="1" applyFont="1"/>
    <xf numFmtId="164" fontId="0" fillId="0" borderId="0" xfId="4" applyNumberFormat="1" applyFont="1" applyAlignment="1">
      <alignment wrapText="1"/>
    </xf>
    <xf numFmtId="8" fontId="18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indent="2"/>
    </xf>
    <xf numFmtId="164" fontId="4" fillId="0" borderId="0" xfId="5" applyNumberFormat="1" applyFont="1" applyBorder="1"/>
    <xf numFmtId="44" fontId="4" fillId="0" borderId="0" xfId="5" applyFont="1" applyBorder="1"/>
    <xf numFmtId="0" fontId="0" fillId="0" borderId="0" xfId="0" applyFont="1" applyFill="1" applyBorder="1" applyAlignment="1">
      <alignment wrapText="1"/>
    </xf>
    <xf numFmtId="44" fontId="0" fillId="0" borderId="11" xfId="5" applyFont="1" applyBorder="1" applyAlignment="1">
      <alignment horizontal="left" indent="2"/>
    </xf>
    <xf numFmtId="49" fontId="30" fillId="0" borderId="0" xfId="0" applyNumberFormat="1" applyFont="1" applyAlignment="1">
      <alignment horizontal="left" wrapText="1"/>
    </xf>
    <xf numFmtId="166" fontId="31" fillId="0" borderId="0" xfId="0" applyNumberFormat="1" applyFont="1" applyAlignment="1">
      <alignment horizontal="right"/>
    </xf>
    <xf numFmtId="0" fontId="9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22" fontId="0" fillId="0" borderId="0" xfId="0" applyNumberFormat="1"/>
    <xf numFmtId="44" fontId="0" fillId="0" borderId="0" xfId="4" applyFont="1"/>
    <xf numFmtId="44" fontId="18" fillId="0" borderId="0" xfId="4" applyFont="1"/>
    <xf numFmtId="0" fontId="29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9" fillId="4" borderId="15" xfId="5" applyFont="1" applyFill="1" applyBorder="1"/>
    <xf numFmtId="44" fontId="9" fillId="4" borderId="0" xfId="5" applyFont="1" applyFill="1" applyBorder="1"/>
    <xf numFmtId="44" fontId="9" fillId="0" borderId="16" xfId="5" applyFont="1" applyBorder="1"/>
    <xf numFmtId="0" fontId="8" fillId="0" borderId="15" xfId="0" applyFont="1" applyBorder="1"/>
    <xf numFmtId="44" fontId="8" fillId="0" borderId="0" xfId="5" applyFont="1" applyBorder="1"/>
    <xf numFmtId="44" fontId="8" fillId="0" borderId="16" xfId="5" applyFont="1" applyBorder="1"/>
    <xf numFmtId="14" fontId="9" fillId="0" borderId="15" xfId="0" applyNumberFormat="1" applyFont="1" applyBorder="1"/>
    <xf numFmtId="44" fontId="9" fillId="0" borderId="0" xfId="5" applyFont="1" applyBorder="1"/>
    <xf numFmtId="0" fontId="9" fillId="0" borderId="15" xfId="0" applyFont="1" applyBorder="1"/>
    <xf numFmtId="0" fontId="9" fillId="0" borderId="17" xfId="0" applyFont="1" applyBorder="1"/>
    <xf numFmtId="44" fontId="9" fillId="0" borderId="18" xfId="5" applyFont="1" applyBorder="1"/>
    <xf numFmtId="44" fontId="9" fillId="0" borderId="19" xfId="5" applyFont="1" applyBorder="1"/>
    <xf numFmtId="0" fontId="10" fillId="0" borderId="0" xfId="0" applyFont="1" applyAlignment="1"/>
    <xf numFmtId="0" fontId="11" fillId="0" borderId="0" xfId="0" applyFont="1" applyAlignment="1"/>
    <xf numFmtId="6" fontId="11" fillId="0" borderId="0" xfId="0" applyNumberFormat="1" applyFont="1" applyAlignment="1"/>
    <xf numFmtId="6" fontId="11" fillId="0" borderId="0" xfId="4" applyNumberFormat="1" applyFont="1" applyAlignment="1"/>
    <xf numFmtId="164" fontId="16" fillId="0" borderId="0" xfId="4" applyNumberFormat="1" applyFont="1" applyAlignment="1"/>
    <xf numFmtId="164" fontId="10" fillId="0" borderId="0" xfId="0" applyNumberFormat="1" applyFont="1" applyAlignment="1"/>
    <xf numFmtId="10" fontId="16" fillId="0" borderId="0" xfId="4" applyNumberFormat="1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10" fontId="1" fillId="0" borderId="0" xfId="4" applyNumberFormat="1" applyFont="1" applyAlignment="1"/>
    <xf numFmtId="0" fontId="10" fillId="0" borderId="0" xfId="0" applyNumberFormat="1" applyFont="1" applyAlignment="1"/>
    <xf numFmtId="0" fontId="0" fillId="0" borderId="0" xfId="0" applyNumberFormat="1" applyFont="1" applyAlignment="1"/>
    <xf numFmtId="44" fontId="10" fillId="0" borderId="0" xfId="4" applyFont="1"/>
    <xf numFmtId="44" fontId="11" fillId="0" borderId="0" xfId="4" applyFont="1"/>
    <xf numFmtId="44" fontId="11" fillId="0" borderId="0" xfId="4" applyFont="1" applyAlignment="1">
      <alignment wrapText="1"/>
    </xf>
    <xf numFmtId="44" fontId="0" fillId="0" borderId="7" xfId="4" applyFont="1" applyBorder="1"/>
    <xf numFmtId="44" fontId="10" fillId="0" borderId="8" xfId="4" applyFont="1" applyBorder="1"/>
    <xf numFmtId="164" fontId="7" fillId="0" borderId="0" xfId="0" applyNumberFormat="1" applyFont="1"/>
    <xf numFmtId="44" fontId="7" fillId="0" borderId="0" xfId="4" applyFont="1"/>
    <xf numFmtId="164" fontId="1" fillId="0" borderId="0" xfId="4" applyNumberFormat="1" applyFont="1" applyBorder="1" applyAlignment="1">
      <alignment horizontal="center" wrapText="1"/>
    </xf>
    <xf numFmtId="164" fontId="1" fillId="0" borderId="8" xfId="4" applyNumberFormat="1" applyFont="1" applyBorder="1" applyAlignment="1">
      <alignment horizontal="center" wrapText="1"/>
    </xf>
    <xf numFmtId="164" fontId="1" fillId="0" borderId="1" xfId="4" applyNumberFormat="1" applyFont="1" applyBorder="1" applyAlignment="1">
      <alignment horizontal="center" wrapText="1"/>
    </xf>
    <xf numFmtId="164" fontId="1" fillId="0" borderId="10" xfId="4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zoomScale="85" zoomScaleNormal="85" workbookViewId="0">
      <selection activeCell="F21" sqref="F21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3" width="13.28515625" style="16" bestFit="1" customWidth="1"/>
    <col min="4" max="4" width="22.140625" style="16" customWidth="1"/>
    <col min="5" max="5" width="22.140625" style="13" customWidth="1"/>
    <col min="6" max="6" width="24.28515625" style="6" customWidth="1"/>
    <col min="7" max="7" width="13.140625" style="166" bestFit="1" customWidth="1"/>
    <col min="8" max="8" width="31.85546875" style="153" bestFit="1" customWidth="1"/>
    <col min="9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5" t="s">
        <v>278</v>
      </c>
      <c r="D2" s="25" t="s">
        <v>50</v>
      </c>
      <c r="E2" s="26" t="s">
        <v>51</v>
      </c>
    </row>
    <row r="3" spans="1:10" ht="18.75" x14ac:dyDescent="0.3">
      <c r="C3" s="27"/>
      <c r="D3" s="27"/>
      <c r="E3" s="27"/>
      <c r="F3" s="8"/>
      <c r="H3" s="154"/>
      <c r="I3" s="9"/>
    </row>
    <row r="4" spans="1:10" ht="15.75" x14ac:dyDescent="0.25">
      <c r="B4" s="10" t="s">
        <v>0</v>
      </c>
      <c r="C4" s="28"/>
      <c r="D4" s="28"/>
      <c r="E4" s="29"/>
      <c r="F4" s="9"/>
      <c r="G4" s="167"/>
      <c r="H4" s="155"/>
      <c r="I4" s="11"/>
      <c r="J4" s="10"/>
    </row>
    <row r="5" spans="1:10" ht="15.75" x14ac:dyDescent="0.25">
      <c r="F5" s="12"/>
      <c r="G5" s="12"/>
      <c r="H5" s="156"/>
      <c r="I5" s="12"/>
    </row>
    <row r="6" spans="1:10" ht="17.25" customHeight="1" x14ac:dyDescent="0.25">
      <c r="A6" s="31" t="s">
        <v>10</v>
      </c>
      <c r="B6" s="2" t="s">
        <v>1</v>
      </c>
      <c r="C6" s="13">
        <v>93675</v>
      </c>
      <c r="D6" s="14">
        <f>'Income detail'!I18</f>
        <v>93680</v>
      </c>
      <c r="E6" s="15">
        <f>D6-C6</f>
        <v>5</v>
      </c>
      <c r="F6" s="15"/>
      <c r="G6" s="12"/>
      <c r="H6" s="157"/>
      <c r="I6" s="15"/>
    </row>
    <row r="7" spans="1:10" ht="19.5" customHeight="1" x14ac:dyDescent="0.25">
      <c r="A7" s="31" t="s">
        <v>6</v>
      </c>
      <c r="B7" s="2" t="s">
        <v>79</v>
      </c>
      <c r="C7" s="16">
        <v>215766.57</v>
      </c>
      <c r="D7" s="16">
        <v>215766.57</v>
      </c>
      <c r="E7" s="15">
        <f t="shared" ref="E7:E9" si="0">D7-C7</f>
        <v>0</v>
      </c>
      <c r="F7" s="15"/>
      <c r="G7" s="12"/>
      <c r="H7" s="157"/>
      <c r="I7" s="15"/>
    </row>
    <row r="8" spans="1:10" x14ac:dyDescent="0.25">
      <c r="A8" s="31" t="s">
        <v>7</v>
      </c>
      <c r="B8" s="2" t="s">
        <v>78</v>
      </c>
      <c r="C8" s="16">
        <v>0</v>
      </c>
      <c r="D8" s="16">
        <f>'Other income detail'!V64</f>
        <v>343438</v>
      </c>
      <c r="E8" s="15">
        <f t="shared" si="0"/>
        <v>343438</v>
      </c>
      <c r="F8" s="15"/>
      <c r="G8" s="12"/>
      <c r="H8" s="157"/>
      <c r="I8" s="15"/>
    </row>
    <row r="9" spans="1:10" x14ac:dyDescent="0.25">
      <c r="A9" s="31" t="s">
        <v>8</v>
      </c>
      <c r="B9" s="2" t="s">
        <v>18</v>
      </c>
      <c r="C9" s="16">
        <v>1274222</v>
      </c>
      <c r="D9" s="16">
        <f>'Income detail'!D18</f>
        <v>1274224</v>
      </c>
      <c r="E9" s="15">
        <f t="shared" si="0"/>
        <v>2</v>
      </c>
      <c r="F9" s="15"/>
      <c r="G9" s="12"/>
      <c r="H9" s="157"/>
      <c r="I9" s="15"/>
    </row>
    <row r="10" spans="1:10" ht="30" x14ac:dyDescent="0.25">
      <c r="A10" s="24" t="s">
        <v>11</v>
      </c>
      <c r="B10" s="34" t="s">
        <v>82</v>
      </c>
      <c r="C10" s="16">
        <v>24041</v>
      </c>
      <c r="D10" s="16">
        <f>'Other income detail'!B64</f>
        <v>23299.819999999985</v>
      </c>
      <c r="E10" s="15">
        <f>D10-C10</f>
        <v>-741.18000000001484</v>
      </c>
      <c r="F10" s="15"/>
      <c r="G10" s="12"/>
      <c r="H10" s="157"/>
      <c r="I10" s="15"/>
    </row>
    <row r="11" spans="1:10" x14ac:dyDescent="0.25">
      <c r="A11" s="24" t="s">
        <v>12</v>
      </c>
      <c r="B11" s="34" t="s">
        <v>264</v>
      </c>
      <c r="C11" s="16">
        <v>75000</v>
      </c>
      <c r="D11" s="16">
        <f>'Other income detail'!G64</f>
        <v>75000</v>
      </c>
      <c r="E11" s="15">
        <f>D11-C11</f>
        <v>0</v>
      </c>
      <c r="F11" s="15"/>
      <c r="G11" s="12"/>
      <c r="H11" s="157"/>
      <c r="I11" s="15"/>
    </row>
    <row r="12" spans="1:10" x14ac:dyDescent="0.25">
      <c r="A12" s="105"/>
      <c r="B12" s="2" t="s">
        <v>88</v>
      </c>
      <c r="C12" s="16">
        <v>0</v>
      </c>
      <c r="D12" s="16">
        <f>'Other income detail'!L64</f>
        <v>0</v>
      </c>
      <c r="E12" s="15">
        <f>D12-C12</f>
        <v>0</v>
      </c>
      <c r="F12" s="15"/>
      <c r="G12" s="12"/>
      <c r="H12" s="157"/>
      <c r="I12" s="15"/>
    </row>
    <row r="13" spans="1:10" x14ac:dyDescent="0.25">
      <c r="B13" s="34" t="s">
        <v>91</v>
      </c>
      <c r="C13" s="16">
        <v>0</v>
      </c>
      <c r="D13" s="16">
        <f>'Other income detail'!Q64</f>
        <v>0</v>
      </c>
      <c r="E13" s="15">
        <f>D13-C13</f>
        <v>0</v>
      </c>
    </row>
    <row r="14" spans="1:10" ht="19.5" customHeight="1" x14ac:dyDescent="0.25">
      <c r="A14" s="24"/>
      <c r="B14" s="7" t="s">
        <v>52</v>
      </c>
      <c r="C14" s="16">
        <v>0</v>
      </c>
      <c r="D14" s="16">
        <f>'Donations detail'!B14</f>
        <v>11285</v>
      </c>
      <c r="E14" s="15">
        <f>D14-C14</f>
        <v>11285</v>
      </c>
      <c r="H14" s="157"/>
      <c r="I14" s="15"/>
    </row>
    <row r="15" spans="1:10" ht="19.5" customHeight="1" x14ac:dyDescent="0.25">
      <c r="E15" s="15"/>
      <c r="F15" s="15"/>
      <c r="G15" s="12"/>
      <c r="H15" s="157"/>
      <c r="I15" s="15"/>
    </row>
    <row r="16" spans="1:10" x14ac:dyDescent="0.25">
      <c r="B16" s="17" t="s">
        <v>4</v>
      </c>
      <c r="C16" s="13">
        <f>SUM(C6:C15)</f>
        <v>1682704.57</v>
      </c>
      <c r="D16" s="13">
        <f>SUM(D6:D15)</f>
        <v>2036693.3900000001</v>
      </c>
      <c r="E16" s="13">
        <f>SUM(E6:E15)</f>
        <v>353988.82</v>
      </c>
      <c r="F16" s="15"/>
      <c r="G16" s="12"/>
      <c r="H16" s="157"/>
      <c r="I16" s="15"/>
    </row>
    <row r="17" spans="1:10" ht="18" customHeight="1" x14ac:dyDescent="0.25">
      <c r="F17" s="13"/>
      <c r="H17" s="158"/>
      <c r="I17" s="13"/>
    </row>
    <row r="19" spans="1:10" ht="15.75" x14ac:dyDescent="0.25">
      <c r="A19" s="9"/>
      <c r="B19" s="10" t="s">
        <v>60</v>
      </c>
      <c r="C19" s="28"/>
      <c r="D19" s="28"/>
    </row>
    <row r="20" spans="1:10" ht="15.75" x14ac:dyDescent="0.25">
      <c r="A20" s="9"/>
      <c r="B20" s="10"/>
      <c r="C20" s="28"/>
      <c r="D20" s="28"/>
    </row>
    <row r="21" spans="1:10" s="9" customFormat="1" ht="15.75" x14ac:dyDescent="0.25">
      <c r="B21" s="33" t="s">
        <v>80</v>
      </c>
      <c r="C21" s="28"/>
      <c r="D21" s="28"/>
      <c r="E21" s="29"/>
      <c r="G21" s="168"/>
      <c r="H21" s="154"/>
      <c r="J21" s="10"/>
    </row>
    <row r="22" spans="1:10" s="9" customFormat="1" ht="15.75" x14ac:dyDescent="0.25">
      <c r="A22" s="6" t="s">
        <v>10</v>
      </c>
      <c r="B22" s="7" t="s">
        <v>2</v>
      </c>
      <c r="C22" s="14">
        <f>1000+G47</f>
        <v>2970.1</v>
      </c>
      <c r="D22" s="14">
        <f>'Expense detail'!B47</f>
        <v>2016.99</v>
      </c>
      <c r="E22" s="18">
        <f>C22-D22</f>
        <v>953.1099999999999</v>
      </c>
      <c r="G22" s="168"/>
      <c r="H22" s="154"/>
      <c r="J22" s="10"/>
    </row>
    <row r="23" spans="1:10" x14ac:dyDescent="0.25">
      <c r="A23" s="6" t="s">
        <v>6</v>
      </c>
      <c r="B23" s="34" t="s">
        <v>259</v>
      </c>
      <c r="C23" s="117">
        <f>56000+7500</f>
        <v>63500</v>
      </c>
      <c r="D23" s="14">
        <f>'Expense detail'!F47</f>
        <v>63500</v>
      </c>
      <c r="E23" s="18">
        <f t="shared" ref="E23:E36" si="1">C23-D23</f>
        <v>0</v>
      </c>
      <c r="F23" s="15"/>
      <c r="G23" s="12"/>
      <c r="H23" s="159"/>
      <c r="I23" s="19"/>
    </row>
    <row r="24" spans="1:10" ht="24.75" customHeight="1" x14ac:dyDescent="0.25">
      <c r="A24" s="6" t="s">
        <v>7</v>
      </c>
      <c r="B24" s="7" t="s">
        <v>9</v>
      </c>
      <c r="C24" s="14">
        <v>18000</v>
      </c>
      <c r="D24" s="14">
        <f>'Expense detail'!J47</f>
        <v>18000</v>
      </c>
      <c r="E24" s="18">
        <f t="shared" si="1"/>
        <v>0</v>
      </c>
      <c r="F24" s="15"/>
      <c r="G24" s="12"/>
      <c r="H24" s="159"/>
      <c r="I24" s="19"/>
    </row>
    <row r="25" spans="1:10" x14ac:dyDescent="0.25">
      <c r="A25" s="31" t="s">
        <v>262</v>
      </c>
      <c r="B25" s="2" t="s">
        <v>46</v>
      </c>
      <c r="C25" s="14">
        <f>1274222+G48+D8</f>
        <v>1627420.4</v>
      </c>
      <c r="D25" s="14">
        <f>'Expense detail'!N47</f>
        <v>1624676.46</v>
      </c>
      <c r="E25" s="18">
        <f t="shared" si="1"/>
        <v>2743.9399999999441</v>
      </c>
      <c r="F25" s="15"/>
      <c r="G25" s="12"/>
      <c r="H25" s="159"/>
      <c r="I25" s="19"/>
    </row>
    <row r="26" spans="1:10" ht="30" x14ac:dyDescent="0.25">
      <c r="A26" s="86" t="s">
        <v>261</v>
      </c>
      <c r="B26" s="34" t="s">
        <v>82</v>
      </c>
      <c r="C26" s="116">
        <f>24041+G49</f>
        <v>24042</v>
      </c>
      <c r="D26" s="14">
        <f>'Expense detail'!R47</f>
        <v>23299.83</v>
      </c>
      <c r="E26" s="18">
        <f>C26-D26</f>
        <v>742.16999999999825</v>
      </c>
      <c r="F26" s="15"/>
      <c r="G26" s="12"/>
      <c r="H26" s="159"/>
      <c r="I26" s="19"/>
    </row>
    <row r="27" spans="1:10" x14ac:dyDescent="0.25">
      <c r="A27" s="105" t="s">
        <v>263</v>
      </c>
      <c r="B27" s="34" t="s">
        <v>264</v>
      </c>
      <c r="C27" s="13">
        <v>75000</v>
      </c>
      <c r="D27" s="14">
        <f>'Expense detail'!V47</f>
        <v>75000</v>
      </c>
      <c r="E27" s="18">
        <f t="shared" si="1"/>
        <v>0</v>
      </c>
      <c r="F27" s="15"/>
      <c r="G27" s="12"/>
      <c r="H27" s="159"/>
      <c r="I27" s="19"/>
    </row>
    <row r="28" spans="1:10" x14ac:dyDescent="0.25">
      <c r="A28" s="105" t="s">
        <v>11</v>
      </c>
      <c r="B28" s="108" t="s">
        <v>1603</v>
      </c>
      <c r="C28" s="14">
        <f>1925+G50</f>
        <v>8740.33</v>
      </c>
      <c r="D28" s="14">
        <f>'Expense detail'!Z47</f>
        <v>29.87</v>
      </c>
      <c r="E28" s="18">
        <f t="shared" si="1"/>
        <v>8710.4599999999991</v>
      </c>
      <c r="F28" s="15"/>
      <c r="G28" s="171" t="s">
        <v>1601</v>
      </c>
      <c r="I28" s="19"/>
    </row>
    <row r="29" spans="1:10" x14ac:dyDescent="0.25">
      <c r="A29"/>
      <c r="B29" s="108" t="s">
        <v>1604</v>
      </c>
      <c r="C29" s="116">
        <f>0+G51</f>
        <v>14885.76</v>
      </c>
      <c r="D29" s="14">
        <f>'Expense detail'!AD47</f>
        <v>12506.189999999999</v>
      </c>
      <c r="E29" s="18">
        <f t="shared" si="1"/>
        <v>2379.5700000000015</v>
      </c>
      <c r="F29" s="15"/>
      <c r="G29" s="12">
        <v>5</v>
      </c>
      <c r="H29" s="160" t="s">
        <v>1</v>
      </c>
      <c r="I29" s="24" t="s">
        <v>1597</v>
      </c>
    </row>
    <row r="30" spans="1:10" x14ac:dyDescent="0.25">
      <c r="A30" s="105"/>
      <c r="B30" s="108" t="s">
        <v>91</v>
      </c>
      <c r="C30" s="13">
        <f>0+G52</f>
        <v>111000</v>
      </c>
      <c r="D30" s="14">
        <f>'Expense detail'!AH47</f>
        <v>69820.56</v>
      </c>
      <c r="E30" s="18">
        <f t="shared" si="1"/>
        <v>41179.440000000002</v>
      </c>
      <c r="F30" s="15"/>
      <c r="G30" s="12">
        <v>2</v>
      </c>
      <c r="H30" s="160" t="s">
        <v>18</v>
      </c>
      <c r="I30" s="24" t="s">
        <v>1597</v>
      </c>
    </row>
    <row r="31" spans="1:10" x14ac:dyDescent="0.25">
      <c r="A31" t="s">
        <v>12</v>
      </c>
      <c r="B31" s="7" t="s">
        <v>17</v>
      </c>
      <c r="C31" s="13">
        <v>1750</v>
      </c>
      <c r="D31" s="14">
        <f>'Expense detail'!AL47</f>
        <v>1750</v>
      </c>
      <c r="E31" s="18">
        <f t="shared" si="1"/>
        <v>0</v>
      </c>
      <c r="F31" s="15"/>
      <c r="G31" s="12">
        <v>0.99</v>
      </c>
      <c r="H31" s="161" t="s">
        <v>1602</v>
      </c>
      <c r="I31" s="24" t="s">
        <v>1598</v>
      </c>
    </row>
    <row r="32" spans="1:10" x14ac:dyDescent="0.25">
      <c r="A32" s="31"/>
      <c r="C32" s="13"/>
      <c r="D32" s="14"/>
      <c r="E32" s="18"/>
      <c r="F32" s="15"/>
      <c r="G32" s="12">
        <v>11285</v>
      </c>
      <c r="H32" s="153" t="s">
        <v>52</v>
      </c>
      <c r="I32" s="24" t="s">
        <v>1600</v>
      </c>
    </row>
    <row r="33" spans="1:9" x14ac:dyDescent="0.25">
      <c r="A33"/>
      <c r="B33" s="33" t="s">
        <v>81</v>
      </c>
      <c r="C33" s="13"/>
      <c r="D33" s="14"/>
      <c r="E33" s="18"/>
      <c r="F33" s="15"/>
      <c r="G33" s="12">
        <v>953.11</v>
      </c>
      <c r="H33" s="153" t="s">
        <v>2</v>
      </c>
      <c r="I33" s="24" t="s">
        <v>1598</v>
      </c>
    </row>
    <row r="34" spans="1:9" ht="29.25" customHeight="1" x14ac:dyDescent="0.25">
      <c r="A34" t="s">
        <v>59</v>
      </c>
      <c r="B34" s="7" t="s">
        <v>3</v>
      </c>
      <c r="C34" s="14">
        <f>5000+G53</f>
        <v>44000</v>
      </c>
      <c r="D34" s="14">
        <f>'Expense detail'!AP47</f>
        <v>0</v>
      </c>
      <c r="E34" s="18">
        <f t="shared" si="1"/>
        <v>44000</v>
      </c>
      <c r="F34" s="15"/>
      <c r="G34" s="12">
        <v>2743.94</v>
      </c>
      <c r="H34" s="160" t="s">
        <v>46</v>
      </c>
      <c r="I34" s="24" t="s">
        <v>1598</v>
      </c>
    </row>
    <row r="35" spans="1:9" ht="18" customHeight="1" x14ac:dyDescent="0.25">
      <c r="A35" t="s">
        <v>15</v>
      </c>
      <c r="B35" s="34" t="s">
        <v>14</v>
      </c>
      <c r="C35" s="22">
        <f>10000+G54-7500</f>
        <v>34833.979999999996</v>
      </c>
      <c r="D35" s="14">
        <f>'Expense detail'!AT47</f>
        <v>0</v>
      </c>
      <c r="E35" s="18">
        <f t="shared" si="1"/>
        <v>34833.979999999996</v>
      </c>
      <c r="F35" s="15"/>
      <c r="G35" s="12">
        <v>8710.4599999999991</v>
      </c>
      <c r="H35" s="108" t="s">
        <v>1603</v>
      </c>
      <c r="I35" s="24" t="s">
        <v>1598</v>
      </c>
    </row>
    <row r="36" spans="1:9" ht="18" customHeight="1" x14ac:dyDescent="0.25">
      <c r="A36" t="s">
        <v>16</v>
      </c>
      <c r="B36" s="7" t="s">
        <v>5</v>
      </c>
      <c r="C36" s="16">
        <v>0</v>
      </c>
      <c r="D36" s="16">
        <f>'Expense detail'!AX47</f>
        <v>199.7</v>
      </c>
      <c r="E36" s="18">
        <f t="shared" si="1"/>
        <v>-199.7</v>
      </c>
      <c r="F36" s="15"/>
      <c r="G36" s="12">
        <v>2379.5700000000002</v>
      </c>
      <c r="H36" s="108" t="s">
        <v>1604</v>
      </c>
      <c r="I36" s="24" t="s">
        <v>1598</v>
      </c>
    </row>
    <row r="37" spans="1:9" ht="18" customHeight="1" x14ac:dyDescent="0.25">
      <c r="E37" s="18"/>
      <c r="F37" s="15"/>
      <c r="G37" s="12">
        <v>41179.440000000002</v>
      </c>
      <c r="H37" s="163" t="s">
        <v>91</v>
      </c>
      <c r="I37" s="24" t="s">
        <v>1598</v>
      </c>
    </row>
    <row r="38" spans="1:9" ht="18" customHeight="1" x14ac:dyDescent="0.25">
      <c r="B38" s="17" t="s">
        <v>4</v>
      </c>
      <c r="C38" s="13">
        <f>SUM(C22:C36)</f>
        <v>2026142.57</v>
      </c>
      <c r="D38" s="13">
        <f>SUM(D22:D36)</f>
        <v>1890799.6</v>
      </c>
      <c r="E38" s="15">
        <f>C38-D38</f>
        <v>135342.96999999997</v>
      </c>
      <c r="F38" s="15"/>
      <c r="G38" s="12">
        <v>44000</v>
      </c>
      <c r="H38" s="163" t="s">
        <v>48</v>
      </c>
      <c r="I38" s="24" t="s">
        <v>1598</v>
      </c>
    </row>
    <row r="39" spans="1:9" ht="18" customHeight="1" x14ac:dyDescent="0.25">
      <c r="B39" s="16"/>
      <c r="E39" s="15"/>
      <c r="F39" s="15"/>
      <c r="G39" s="12">
        <v>34833.980000000003</v>
      </c>
      <c r="H39" s="163" t="s">
        <v>1596</v>
      </c>
      <c r="I39" s="24" t="s">
        <v>1598</v>
      </c>
    </row>
    <row r="40" spans="1:9" ht="18" customHeight="1" x14ac:dyDescent="0.25">
      <c r="B40" s="17"/>
      <c r="C40" s="13"/>
      <c r="D40" s="13"/>
      <c r="G40" s="166">
        <v>-199.7</v>
      </c>
      <c r="H40" s="161" t="s">
        <v>249</v>
      </c>
      <c r="I40" s="162" t="s">
        <v>1599</v>
      </c>
    </row>
    <row r="41" spans="1:9" x14ac:dyDescent="0.25">
      <c r="B41" s="17" t="s">
        <v>58</v>
      </c>
      <c r="C41" s="13"/>
      <c r="D41" s="171">
        <f>D16-D38</f>
        <v>145893.79000000004</v>
      </c>
      <c r="G41" s="172">
        <f>SUM(G29:G40)</f>
        <v>145893.79</v>
      </c>
    </row>
    <row r="42" spans="1:9" x14ac:dyDescent="0.25">
      <c r="B42" s="17"/>
      <c r="C42" s="13"/>
      <c r="D42" s="13"/>
    </row>
    <row r="43" spans="1:9" ht="105" x14ac:dyDescent="0.25">
      <c r="B43" s="100" t="s">
        <v>260</v>
      </c>
      <c r="C43" s="13"/>
      <c r="D43" s="13"/>
    </row>
    <row r="44" spans="1:9" x14ac:dyDescent="0.25">
      <c r="B44" s="100"/>
      <c r="C44" s="103"/>
      <c r="D44" s="13"/>
    </row>
    <row r="45" spans="1:9" x14ac:dyDescent="0.25">
      <c r="B45" s="17"/>
    </row>
    <row r="46" spans="1:9" ht="30" x14ac:dyDescent="0.25">
      <c r="B46" s="95" t="s">
        <v>61</v>
      </c>
      <c r="C46" s="87"/>
      <c r="D46" s="87"/>
      <c r="E46" s="88"/>
      <c r="F46" s="94" t="s">
        <v>85</v>
      </c>
      <c r="G46" s="169"/>
      <c r="H46" s="164"/>
      <c r="I46" s="96"/>
    </row>
    <row r="47" spans="1:9" x14ac:dyDescent="0.25">
      <c r="B47" s="120" t="s">
        <v>42</v>
      </c>
      <c r="C47" s="121">
        <v>2</v>
      </c>
      <c r="D47" s="89" t="s">
        <v>250</v>
      </c>
      <c r="E47" s="90"/>
      <c r="F47" s="91" t="s">
        <v>2</v>
      </c>
      <c r="G47" s="114">
        <f>C53</f>
        <v>1970.1</v>
      </c>
      <c r="H47" s="164"/>
      <c r="I47" s="96"/>
    </row>
    <row r="48" spans="1:9" x14ac:dyDescent="0.25">
      <c r="B48" s="120" t="s">
        <v>88</v>
      </c>
      <c r="C48" s="121">
        <v>7685.76</v>
      </c>
      <c r="D48" s="89" t="s">
        <v>251</v>
      </c>
      <c r="E48" s="90"/>
      <c r="F48" s="91" t="s">
        <v>86</v>
      </c>
      <c r="G48" s="114">
        <f>SUM(C47,C52,C54)</f>
        <v>9760.4</v>
      </c>
      <c r="H48" s="164"/>
      <c r="I48" s="96"/>
    </row>
    <row r="49" spans="2:9" x14ac:dyDescent="0.25">
      <c r="B49" s="120" t="s">
        <v>91</v>
      </c>
      <c r="C49" s="122">
        <v>111000</v>
      </c>
      <c r="D49" s="89" t="s">
        <v>252</v>
      </c>
      <c r="E49" s="90"/>
      <c r="F49" s="109" t="s">
        <v>248</v>
      </c>
      <c r="G49" s="170">
        <f>C50</f>
        <v>1</v>
      </c>
      <c r="H49" s="164"/>
      <c r="I49" s="96"/>
    </row>
    <row r="50" spans="2:9" x14ac:dyDescent="0.25">
      <c r="B50" s="120" t="s">
        <v>248</v>
      </c>
      <c r="C50" s="122">
        <v>1</v>
      </c>
      <c r="D50" s="89" t="s">
        <v>279</v>
      </c>
      <c r="E50" s="90"/>
      <c r="F50" s="91" t="s">
        <v>89</v>
      </c>
      <c r="G50" s="114">
        <f>C55</f>
        <v>6815.33</v>
      </c>
      <c r="H50" s="165"/>
      <c r="I50" s="96"/>
    </row>
    <row r="51" spans="2:9" x14ac:dyDescent="0.25">
      <c r="B51" s="120" t="s">
        <v>257</v>
      </c>
      <c r="C51" s="122">
        <v>7200</v>
      </c>
      <c r="D51" s="89" t="s">
        <v>251</v>
      </c>
      <c r="E51" s="90"/>
      <c r="F51" s="109" t="s">
        <v>88</v>
      </c>
      <c r="G51" s="114">
        <f>SUM(C48,C51)</f>
        <v>14885.76</v>
      </c>
      <c r="H51" s="164"/>
      <c r="I51" s="96"/>
    </row>
    <row r="52" spans="2:9" ht="30" x14ac:dyDescent="0.25">
      <c r="B52" s="120" t="s">
        <v>52</v>
      </c>
      <c r="C52" s="122">
        <v>8800</v>
      </c>
      <c r="D52" s="89" t="s">
        <v>250</v>
      </c>
      <c r="E52" s="90"/>
      <c r="F52" s="123" t="s">
        <v>91</v>
      </c>
      <c r="G52" s="114">
        <f>C49</f>
        <v>111000</v>
      </c>
      <c r="H52" s="164"/>
      <c r="I52" s="96"/>
    </row>
    <row r="53" spans="2:9" x14ac:dyDescent="0.25">
      <c r="B53" s="120" t="s">
        <v>2</v>
      </c>
      <c r="C53" s="122">
        <v>1970.1</v>
      </c>
      <c r="D53" s="89" t="s">
        <v>254</v>
      </c>
      <c r="E53" s="92"/>
      <c r="F53" s="91" t="s">
        <v>48</v>
      </c>
      <c r="G53" s="114">
        <f>C56</f>
        <v>39000</v>
      </c>
      <c r="H53" s="164"/>
      <c r="I53" s="96"/>
    </row>
    <row r="54" spans="2:9" x14ac:dyDescent="0.25">
      <c r="B54" s="120" t="s">
        <v>46</v>
      </c>
      <c r="C54" s="122">
        <v>958.4</v>
      </c>
      <c r="D54" s="89" t="s">
        <v>250</v>
      </c>
      <c r="E54" s="90"/>
      <c r="F54" s="91" t="s">
        <v>14</v>
      </c>
      <c r="G54" s="114">
        <f>SUM(C57,C58)</f>
        <v>32333.98</v>
      </c>
      <c r="H54" s="164"/>
      <c r="I54" s="96"/>
    </row>
    <row r="55" spans="2:9" x14ac:dyDescent="0.25">
      <c r="B55" s="120" t="s">
        <v>89</v>
      </c>
      <c r="C55" s="122">
        <v>6815.33</v>
      </c>
      <c r="D55" s="89" t="s">
        <v>255</v>
      </c>
      <c r="E55" s="92"/>
      <c r="F55" s="97" t="s">
        <v>35</v>
      </c>
      <c r="G55" s="115">
        <f>SUM(G47:G54)</f>
        <v>215766.57</v>
      </c>
      <c r="H55" s="164"/>
      <c r="I55" s="96"/>
    </row>
    <row r="56" spans="2:9" ht="14.45" customHeight="1" x14ac:dyDescent="0.25">
      <c r="B56" s="124" t="s">
        <v>48</v>
      </c>
      <c r="C56" s="122">
        <v>39000</v>
      </c>
      <c r="D56" s="89" t="s">
        <v>256</v>
      </c>
      <c r="E56" s="92"/>
      <c r="F56" s="97"/>
      <c r="G56" s="115"/>
      <c r="H56" s="164"/>
      <c r="I56" s="96"/>
    </row>
    <row r="57" spans="2:9" x14ac:dyDescent="0.25">
      <c r="B57" s="124" t="s">
        <v>14</v>
      </c>
      <c r="C57" s="122">
        <v>32373.73</v>
      </c>
      <c r="D57" s="89" t="s">
        <v>253</v>
      </c>
      <c r="E57" s="173" t="s">
        <v>90</v>
      </c>
      <c r="F57" s="173"/>
      <c r="G57" s="174"/>
      <c r="H57" s="164"/>
      <c r="I57" s="96"/>
    </row>
    <row r="58" spans="2:9" x14ac:dyDescent="0.25">
      <c r="B58" s="124" t="s">
        <v>249</v>
      </c>
      <c r="C58" s="122">
        <v>-39.75</v>
      </c>
      <c r="D58" s="89" t="s">
        <v>84</v>
      </c>
      <c r="E58" s="173"/>
      <c r="F58" s="173"/>
      <c r="G58" s="174"/>
      <c r="H58" s="164"/>
      <c r="I58" s="96"/>
    </row>
    <row r="59" spans="2:9" x14ac:dyDescent="0.25">
      <c r="B59" s="124"/>
      <c r="C59" s="122"/>
      <c r="D59" s="89"/>
      <c r="E59" s="173"/>
      <c r="F59" s="173"/>
      <c r="G59" s="174"/>
      <c r="H59" s="164"/>
      <c r="I59" s="96"/>
    </row>
    <row r="60" spans="2:9" x14ac:dyDescent="0.25">
      <c r="B60" s="99" t="s">
        <v>35</v>
      </c>
      <c r="C60" s="98">
        <f>SUM(C47:C58)</f>
        <v>215766.57</v>
      </c>
      <c r="D60" s="93"/>
      <c r="E60" s="175"/>
      <c r="F60" s="175"/>
      <c r="G60" s="176"/>
      <c r="H60" s="164"/>
      <c r="I60" s="96"/>
    </row>
  </sheetData>
  <mergeCells count="1">
    <mergeCell ref="E57:G60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7"/>
  <sheetViews>
    <sheetView workbookViewId="0">
      <selection activeCell="C3" sqref="C3"/>
    </sheetView>
  </sheetViews>
  <sheetFormatPr defaultColWidth="8.85546875" defaultRowHeight="15" x14ac:dyDescent="0.25"/>
  <cols>
    <col min="1" max="1" width="28" style="40" bestFit="1" customWidth="1"/>
    <col min="2" max="2" width="16.85546875" style="55" bestFit="1" customWidth="1"/>
    <col min="3" max="3" width="12.85546875" style="40" bestFit="1" customWidth="1"/>
    <col min="4" max="5" width="6.28515625" style="40" customWidth="1"/>
    <col min="6" max="6" width="17.28515625" style="40" customWidth="1"/>
    <col min="7" max="7" width="20.85546875" style="40" bestFit="1" customWidth="1"/>
    <col min="8" max="8" width="12.85546875" style="49" bestFit="1" customWidth="1"/>
    <col min="9" max="9" width="8.85546875" style="40"/>
    <col min="10" max="10" width="18.85546875" style="40" bestFit="1" customWidth="1"/>
    <col min="11" max="11" width="19" style="40" bestFit="1" customWidth="1"/>
    <col min="12" max="12" width="16.85546875" style="40" bestFit="1" customWidth="1"/>
    <col min="13" max="13" width="12.140625" style="49" bestFit="1" customWidth="1"/>
    <col min="14" max="16" width="8.85546875" style="40"/>
    <col min="17" max="17" width="8.85546875" style="55"/>
    <col min="18" max="16384" width="8.85546875" style="40"/>
  </cols>
  <sheetData>
    <row r="1" spans="1:13" s="39" customFormat="1" ht="18.75" x14ac:dyDescent="0.3">
      <c r="A1" s="30" t="s">
        <v>66</v>
      </c>
      <c r="B1" s="104">
        <f>B824-G824</f>
        <v>19960.140000002226</v>
      </c>
      <c r="C1" s="139" t="s">
        <v>1389</v>
      </c>
      <c r="H1" s="60"/>
      <c r="M1" s="60"/>
    </row>
    <row r="2" spans="1:13" ht="30" x14ac:dyDescent="0.25">
      <c r="A2" s="61" t="s">
        <v>70</v>
      </c>
      <c r="B2" s="62">
        <v>19960.14</v>
      </c>
      <c r="C2" s="140">
        <v>44561</v>
      </c>
      <c r="D2" s="133"/>
    </row>
    <row r="4" spans="1:13" ht="45" x14ac:dyDescent="0.25">
      <c r="A4" s="39" t="s">
        <v>67</v>
      </c>
      <c r="B4" s="59" t="s">
        <v>53</v>
      </c>
      <c r="C4" s="38" t="s">
        <v>74</v>
      </c>
      <c r="D4" s="38"/>
      <c r="E4" s="39"/>
      <c r="F4" s="39" t="s">
        <v>69</v>
      </c>
      <c r="G4" s="59" t="s">
        <v>68</v>
      </c>
      <c r="H4" s="70" t="s">
        <v>74</v>
      </c>
      <c r="I4" s="39"/>
      <c r="J4" s="39" t="s">
        <v>75</v>
      </c>
      <c r="K4" s="59" t="s">
        <v>76</v>
      </c>
      <c r="L4" s="63" t="s">
        <v>71</v>
      </c>
      <c r="M4" s="60" t="s">
        <v>77</v>
      </c>
    </row>
    <row r="5" spans="1:13" x14ac:dyDescent="0.25">
      <c r="A5" s="83" t="s">
        <v>83</v>
      </c>
      <c r="B5" s="84">
        <v>0</v>
      </c>
      <c r="C5" s="85">
        <v>44197</v>
      </c>
      <c r="D5" s="85"/>
      <c r="F5" s="105" t="s">
        <v>122</v>
      </c>
      <c r="G5" s="21">
        <v>119.98</v>
      </c>
      <c r="H5" s="5">
        <v>44201.162951388891</v>
      </c>
      <c r="I5" s="105"/>
      <c r="J5" s="105" t="s">
        <v>139</v>
      </c>
      <c r="K5" s="21">
        <v>119.98</v>
      </c>
      <c r="L5" s="21">
        <v>0</v>
      </c>
      <c r="M5" s="5">
        <v>44201</v>
      </c>
    </row>
    <row r="6" spans="1:13" x14ac:dyDescent="0.25">
      <c r="A6" s="40" t="s">
        <v>126</v>
      </c>
      <c r="B6" s="55">
        <v>100000</v>
      </c>
      <c r="C6" s="23">
        <v>44232</v>
      </c>
      <c r="D6" s="23"/>
      <c r="F6" s="105" t="s">
        <v>140</v>
      </c>
      <c r="G6" s="21">
        <v>3895.52</v>
      </c>
      <c r="H6" s="5">
        <v>44203.47896990741</v>
      </c>
      <c r="I6" s="105"/>
      <c r="J6" s="105" t="s">
        <v>141</v>
      </c>
      <c r="K6" s="21">
        <v>3895.52</v>
      </c>
      <c r="L6" s="21">
        <v>0</v>
      </c>
      <c r="M6" s="5">
        <v>44203</v>
      </c>
    </row>
    <row r="7" spans="1:13" x14ac:dyDescent="0.25">
      <c r="A7" s="40" t="s">
        <v>121</v>
      </c>
      <c r="B7" s="55">
        <v>100000</v>
      </c>
      <c r="C7" s="23">
        <v>44232</v>
      </c>
      <c r="D7" s="23"/>
      <c r="F7" s="105" t="s">
        <v>142</v>
      </c>
      <c r="G7" s="21">
        <v>1684.62</v>
      </c>
      <c r="H7" s="5">
        <v>44203.479409722226</v>
      </c>
      <c r="I7" s="105"/>
      <c r="J7" s="105" t="s">
        <v>143</v>
      </c>
      <c r="K7" s="21">
        <v>1684.62</v>
      </c>
      <c r="L7" s="21">
        <v>0</v>
      </c>
      <c r="M7" s="5">
        <v>44203</v>
      </c>
    </row>
    <row r="8" spans="1:13" x14ac:dyDescent="0.25">
      <c r="A8" s="40" t="s">
        <v>135</v>
      </c>
      <c r="B8" s="55">
        <v>119.98</v>
      </c>
      <c r="C8" s="35">
        <v>44232</v>
      </c>
      <c r="D8" s="35"/>
      <c r="F8" s="105" t="s">
        <v>144</v>
      </c>
      <c r="G8" s="21">
        <v>4752.83</v>
      </c>
      <c r="H8" s="5">
        <v>44203.480208333334</v>
      </c>
      <c r="I8" s="105"/>
      <c r="J8" s="105" t="s">
        <v>145</v>
      </c>
      <c r="K8" s="21">
        <v>4752.83</v>
      </c>
      <c r="L8" s="21">
        <v>0</v>
      </c>
      <c r="M8" s="5">
        <v>44203</v>
      </c>
    </row>
    <row r="9" spans="1:13" x14ac:dyDescent="0.25">
      <c r="A9" s="40" t="s">
        <v>136</v>
      </c>
      <c r="B9" s="55">
        <v>163.43</v>
      </c>
      <c r="C9" s="35">
        <v>44232</v>
      </c>
      <c r="D9" s="35"/>
      <c r="F9" s="105" t="s">
        <v>146</v>
      </c>
      <c r="G9" s="21">
        <v>9052.42</v>
      </c>
      <c r="H9" s="5">
        <v>44203.481111111112</v>
      </c>
      <c r="I9" s="105"/>
      <c r="J9" s="105" t="s">
        <v>147</v>
      </c>
      <c r="K9" s="21">
        <v>9052.42</v>
      </c>
      <c r="L9" s="21">
        <v>0</v>
      </c>
      <c r="M9" s="5">
        <v>44203</v>
      </c>
    </row>
    <row r="10" spans="1:13" x14ac:dyDescent="0.25">
      <c r="A10" s="40" t="s">
        <v>137</v>
      </c>
      <c r="B10" s="55">
        <v>67.48</v>
      </c>
      <c r="C10" s="35">
        <v>44232</v>
      </c>
      <c r="D10" s="35"/>
      <c r="F10" s="105" t="s">
        <v>148</v>
      </c>
      <c r="G10" s="21">
        <v>813.41</v>
      </c>
      <c r="H10" s="5">
        <v>44203.482754629629</v>
      </c>
      <c r="I10" s="105"/>
      <c r="J10" s="105" t="s">
        <v>149</v>
      </c>
      <c r="K10" s="21">
        <v>813.41</v>
      </c>
      <c r="L10" s="21">
        <v>0</v>
      </c>
      <c r="M10" s="5">
        <v>44203</v>
      </c>
    </row>
    <row r="11" spans="1:13" x14ac:dyDescent="0.25">
      <c r="A11" s="40" t="s">
        <v>138</v>
      </c>
      <c r="B11" s="55">
        <v>164.85</v>
      </c>
      <c r="C11" s="35">
        <v>44232</v>
      </c>
      <c r="D11" s="35"/>
      <c r="F11" s="105" t="s">
        <v>150</v>
      </c>
      <c r="G11" s="21">
        <v>14236.43</v>
      </c>
      <c r="H11" s="5">
        <v>44203.48333333333</v>
      </c>
      <c r="I11" s="105"/>
      <c r="J11" s="105" t="s">
        <v>151</v>
      </c>
      <c r="K11" s="21">
        <v>14236.43</v>
      </c>
      <c r="L11" s="21">
        <v>0</v>
      </c>
      <c r="M11" s="5">
        <v>44203</v>
      </c>
    </row>
    <row r="12" spans="1:13" x14ac:dyDescent="0.25">
      <c r="A12" s="40" t="s">
        <v>127</v>
      </c>
      <c r="B12" s="55">
        <v>1612.37</v>
      </c>
      <c r="C12" s="23">
        <v>44217</v>
      </c>
      <c r="D12" s="23"/>
      <c r="F12" s="105" t="s">
        <v>152</v>
      </c>
      <c r="G12" s="21">
        <v>599.29</v>
      </c>
      <c r="H12" s="5">
        <v>44203.483680555553</v>
      </c>
      <c r="I12" s="105"/>
      <c r="J12" s="105" t="s">
        <v>153</v>
      </c>
      <c r="K12" s="21">
        <v>599.29</v>
      </c>
      <c r="L12" s="21">
        <v>0</v>
      </c>
      <c r="M12" s="5">
        <v>44203</v>
      </c>
    </row>
    <row r="13" spans="1:13" x14ac:dyDescent="0.25">
      <c r="A13" s="54" t="s">
        <v>308</v>
      </c>
      <c r="B13" s="55">
        <v>100000</v>
      </c>
      <c r="C13" s="23">
        <v>44258</v>
      </c>
      <c r="D13" s="23"/>
      <c r="F13" s="105" t="s">
        <v>154</v>
      </c>
      <c r="G13" s="21">
        <v>13425.59</v>
      </c>
      <c r="H13" s="5">
        <v>44203.485011574077</v>
      </c>
      <c r="I13" s="105"/>
      <c r="J13" s="105" t="s">
        <v>155</v>
      </c>
      <c r="K13" s="21">
        <v>13425.59</v>
      </c>
      <c r="L13" s="21">
        <v>0</v>
      </c>
      <c r="M13" s="5">
        <v>44203</v>
      </c>
    </row>
    <row r="14" spans="1:13" x14ac:dyDescent="0.25">
      <c r="A14" s="40" t="s">
        <v>311</v>
      </c>
      <c r="B14" s="55">
        <v>1205.97</v>
      </c>
      <c r="C14" s="23">
        <v>44245</v>
      </c>
      <c r="D14" s="23"/>
      <c r="F14" s="105"/>
      <c r="G14" s="21"/>
      <c r="H14" s="5"/>
      <c r="I14" s="105"/>
      <c r="J14" s="105" t="s">
        <v>156</v>
      </c>
      <c r="K14" s="21">
        <v>0</v>
      </c>
      <c r="L14" s="21">
        <v>3905.71</v>
      </c>
      <c r="M14" s="5">
        <v>44203</v>
      </c>
    </row>
    <row r="15" spans="1:13" x14ac:dyDescent="0.25">
      <c r="A15" s="40" t="s">
        <v>530</v>
      </c>
      <c r="B15" s="135">
        <v>130</v>
      </c>
      <c r="C15" s="23">
        <v>44288</v>
      </c>
      <c r="D15" s="23"/>
      <c r="F15" s="105" t="s">
        <v>157</v>
      </c>
      <c r="G15" s="21">
        <v>1883.23</v>
      </c>
      <c r="H15" s="5">
        <v>44207.541643518518</v>
      </c>
      <c r="I15" s="105"/>
      <c r="J15" s="105" t="s">
        <v>141</v>
      </c>
      <c r="K15" s="21">
        <v>1883.23</v>
      </c>
      <c r="L15" s="21">
        <v>0</v>
      </c>
      <c r="M15" s="5">
        <v>44207</v>
      </c>
    </row>
    <row r="16" spans="1:13" x14ac:dyDescent="0.25">
      <c r="A16" s="40" t="s">
        <v>531</v>
      </c>
      <c r="B16" s="135">
        <v>2247.98</v>
      </c>
      <c r="C16" s="23">
        <v>44288</v>
      </c>
      <c r="D16" s="23"/>
      <c r="F16" s="105" t="s">
        <v>158</v>
      </c>
      <c r="G16" s="21">
        <v>585.82000000000005</v>
      </c>
      <c r="H16" s="5">
        <v>44207.54210648148</v>
      </c>
      <c r="I16" s="105"/>
      <c r="J16" s="105" t="s">
        <v>143</v>
      </c>
      <c r="K16" s="21">
        <v>585.82000000000005</v>
      </c>
      <c r="L16" s="21">
        <v>0</v>
      </c>
      <c r="M16" s="5">
        <v>44207</v>
      </c>
    </row>
    <row r="17" spans="1:13" x14ac:dyDescent="0.25">
      <c r="A17" s="40" t="s">
        <v>532</v>
      </c>
      <c r="B17" s="135">
        <v>1763.79</v>
      </c>
      <c r="C17" s="23">
        <v>44288</v>
      </c>
      <c r="D17" s="23"/>
      <c r="F17" s="105" t="s">
        <v>159</v>
      </c>
      <c r="G17" s="21">
        <v>4831.04</v>
      </c>
      <c r="H17" s="5">
        <v>44208.162928240738</v>
      </c>
      <c r="I17" s="105"/>
      <c r="J17" s="105" t="s">
        <v>160</v>
      </c>
      <c r="K17" s="21">
        <v>4831.04</v>
      </c>
      <c r="L17" s="21">
        <v>0</v>
      </c>
      <c r="M17" s="5">
        <v>44208</v>
      </c>
    </row>
    <row r="18" spans="1:13" x14ac:dyDescent="0.25">
      <c r="A18" s="40" t="s">
        <v>533</v>
      </c>
      <c r="B18" s="135">
        <v>28.98</v>
      </c>
      <c r="C18" s="23">
        <v>44288</v>
      </c>
      <c r="D18" s="23"/>
      <c r="F18" s="105" t="s">
        <v>161</v>
      </c>
      <c r="G18" s="21">
        <v>184</v>
      </c>
      <c r="H18" s="5">
        <v>44211.161840277775</v>
      </c>
      <c r="I18" s="105"/>
      <c r="J18" s="105" t="s">
        <v>162</v>
      </c>
      <c r="K18" s="21">
        <v>184</v>
      </c>
      <c r="L18" s="21">
        <v>0</v>
      </c>
      <c r="M18" s="5">
        <v>44211</v>
      </c>
    </row>
    <row r="19" spans="1:13" x14ac:dyDescent="0.25">
      <c r="A19" s="40" t="s">
        <v>534</v>
      </c>
      <c r="B19" s="135">
        <v>8204.76</v>
      </c>
      <c r="C19" s="23">
        <v>44288</v>
      </c>
      <c r="D19" s="23"/>
      <c r="F19" s="105" t="s">
        <v>163</v>
      </c>
      <c r="G19" s="21">
        <v>2443.11</v>
      </c>
      <c r="H19" s="5">
        <v>44215.162731481483</v>
      </c>
      <c r="I19" s="105"/>
      <c r="J19" s="105" t="s">
        <v>164</v>
      </c>
      <c r="K19" s="21">
        <v>2443.11</v>
      </c>
      <c r="L19" s="21">
        <v>0</v>
      </c>
      <c r="M19" s="5">
        <v>44215</v>
      </c>
    </row>
    <row r="20" spans="1:13" x14ac:dyDescent="0.25">
      <c r="A20" s="40" t="s">
        <v>535</v>
      </c>
      <c r="B20" s="135">
        <v>67.48</v>
      </c>
      <c r="C20" s="23">
        <v>44288</v>
      </c>
      <c r="D20" s="23"/>
      <c r="F20" s="105" t="s">
        <v>165</v>
      </c>
      <c r="G20" s="21">
        <v>419.93</v>
      </c>
      <c r="H20" s="5">
        <v>44216.162118055552</v>
      </c>
      <c r="I20" s="105"/>
      <c r="J20" s="105" t="s">
        <v>166</v>
      </c>
      <c r="K20" s="21">
        <v>419.93</v>
      </c>
      <c r="L20" s="21">
        <v>0</v>
      </c>
      <c r="M20" s="5">
        <v>44216</v>
      </c>
    </row>
    <row r="21" spans="1:13" x14ac:dyDescent="0.25">
      <c r="A21" s="105" t="s">
        <v>536</v>
      </c>
      <c r="B21" s="135">
        <v>100000</v>
      </c>
      <c r="C21" s="23">
        <v>44288</v>
      </c>
      <c r="D21" s="23"/>
      <c r="F21" s="105" t="s">
        <v>167</v>
      </c>
      <c r="G21" s="21">
        <v>2116.5</v>
      </c>
      <c r="H21" s="5">
        <v>44216.5856712963</v>
      </c>
      <c r="I21" s="105"/>
      <c r="J21" s="105" t="s">
        <v>141</v>
      </c>
      <c r="K21" s="21">
        <v>2116.5</v>
      </c>
      <c r="L21" s="21">
        <v>0</v>
      </c>
      <c r="M21" s="5">
        <v>44216</v>
      </c>
    </row>
    <row r="22" spans="1:13" x14ac:dyDescent="0.25">
      <c r="A22" s="106" t="s">
        <v>560</v>
      </c>
      <c r="B22" s="55">
        <v>100000</v>
      </c>
      <c r="C22" s="23">
        <v>44329</v>
      </c>
      <c r="D22" s="23"/>
      <c r="F22" s="105" t="s">
        <v>168</v>
      </c>
      <c r="G22" s="21">
        <v>481.87</v>
      </c>
      <c r="H22" s="5">
        <v>44216.586076388892</v>
      </c>
      <c r="I22" s="105"/>
      <c r="J22" s="105" t="s">
        <v>143</v>
      </c>
      <c r="K22" s="21">
        <v>481.87</v>
      </c>
      <c r="L22" s="21">
        <v>0</v>
      </c>
      <c r="M22" s="5">
        <v>44216</v>
      </c>
    </row>
    <row r="23" spans="1:13" x14ac:dyDescent="0.25">
      <c r="A23" s="106" t="s">
        <v>671</v>
      </c>
      <c r="B23" s="55">
        <v>100000</v>
      </c>
      <c r="C23" s="23">
        <v>44351</v>
      </c>
      <c r="D23" s="23"/>
      <c r="F23" s="105" t="s">
        <v>169</v>
      </c>
      <c r="G23" s="21">
        <v>3726.54</v>
      </c>
      <c r="H23" s="5">
        <v>44216.586469907408</v>
      </c>
      <c r="I23" s="105"/>
      <c r="J23" s="105" t="s">
        <v>170</v>
      </c>
      <c r="K23" s="21">
        <v>3726.54</v>
      </c>
      <c r="L23" s="21">
        <v>66.5</v>
      </c>
      <c r="M23" s="5">
        <v>44216</v>
      </c>
    </row>
    <row r="24" spans="1:13" x14ac:dyDescent="0.25">
      <c r="A24" s="106" t="s">
        <v>787</v>
      </c>
      <c r="B24" s="55">
        <v>9.99</v>
      </c>
      <c r="C24" s="23">
        <v>44329</v>
      </c>
      <c r="D24" s="23"/>
      <c r="F24" s="105" t="s">
        <v>171</v>
      </c>
      <c r="G24" s="21">
        <v>6883.05</v>
      </c>
      <c r="H24" s="5">
        <v>44216.588831018518</v>
      </c>
      <c r="I24" s="105"/>
      <c r="J24" s="105" t="s">
        <v>151</v>
      </c>
      <c r="K24" s="21">
        <v>6883.05</v>
      </c>
      <c r="L24" s="21">
        <v>0</v>
      </c>
      <c r="M24" s="5">
        <v>44216</v>
      </c>
    </row>
    <row r="25" spans="1:13" x14ac:dyDescent="0.25">
      <c r="A25" s="106" t="s">
        <v>788</v>
      </c>
      <c r="B25" s="55">
        <v>11.31</v>
      </c>
      <c r="C25" s="23">
        <v>44333</v>
      </c>
      <c r="D25" s="23"/>
      <c r="F25" s="105" t="s">
        <v>172</v>
      </c>
      <c r="G25" s="21">
        <v>7366.45</v>
      </c>
      <c r="H25" s="5">
        <v>44216.589421296296</v>
      </c>
      <c r="I25" s="105"/>
      <c r="J25" s="105" t="s">
        <v>147</v>
      </c>
      <c r="K25" s="21">
        <v>7366.45</v>
      </c>
      <c r="L25" s="21">
        <v>0</v>
      </c>
      <c r="M25" s="5">
        <v>44216</v>
      </c>
    </row>
    <row r="26" spans="1:13" x14ac:dyDescent="0.25">
      <c r="A26" s="106" t="s">
        <v>789</v>
      </c>
      <c r="B26" s="55">
        <v>11.07</v>
      </c>
      <c r="C26" s="23">
        <v>44333</v>
      </c>
      <c r="D26" s="23"/>
      <c r="F26" s="105" t="s">
        <v>173</v>
      </c>
      <c r="G26" s="21">
        <v>2127.69</v>
      </c>
      <c r="H26" s="5">
        <v>44216.598611111112</v>
      </c>
      <c r="I26" s="105"/>
      <c r="J26" s="105" t="s">
        <v>174</v>
      </c>
      <c r="K26" s="21">
        <v>2127.69</v>
      </c>
      <c r="L26" s="21">
        <v>0</v>
      </c>
      <c r="M26" s="5">
        <v>44216</v>
      </c>
    </row>
    <row r="27" spans="1:13" x14ac:dyDescent="0.25">
      <c r="A27" s="40" t="s">
        <v>799</v>
      </c>
      <c r="B27" s="55">
        <v>70000</v>
      </c>
      <c r="C27" s="23">
        <v>44377</v>
      </c>
      <c r="D27" s="23"/>
      <c r="F27" s="105" t="s">
        <v>175</v>
      </c>
      <c r="G27" s="21">
        <v>62.48</v>
      </c>
      <c r="H27" s="5">
        <v>44216.740416666667</v>
      </c>
      <c r="I27" s="105"/>
      <c r="J27" s="105" t="s">
        <v>176</v>
      </c>
      <c r="K27" s="21">
        <v>62.48</v>
      </c>
      <c r="L27" s="21">
        <v>0</v>
      </c>
      <c r="M27" s="5">
        <v>44216</v>
      </c>
    </row>
    <row r="28" spans="1:13" x14ac:dyDescent="0.25">
      <c r="A28" s="40" t="s">
        <v>798</v>
      </c>
      <c r="B28" s="55">
        <v>50000</v>
      </c>
      <c r="C28" s="23">
        <v>44392</v>
      </c>
      <c r="D28" s="23"/>
      <c r="F28" s="105"/>
      <c r="G28" s="21"/>
      <c r="H28" s="5"/>
      <c r="I28" s="105"/>
      <c r="J28" s="105" t="s">
        <v>177</v>
      </c>
      <c r="K28" s="21">
        <v>0</v>
      </c>
      <c r="L28" s="21">
        <v>1193.3</v>
      </c>
      <c r="M28" s="5">
        <v>44216</v>
      </c>
    </row>
    <row r="29" spans="1:13" x14ac:dyDescent="0.25">
      <c r="A29" s="40" t="s">
        <v>800</v>
      </c>
      <c r="B29" s="55">
        <v>59.99</v>
      </c>
      <c r="C29" s="23">
        <v>44365</v>
      </c>
      <c r="D29" s="23"/>
      <c r="F29" s="105" t="s">
        <v>178</v>
      </c>
      <c r="G29" s="21">
        <v>325</v>
      </c>
      <c r="H29" s="5">
        <v>44221.162094907406</v>
      </c>
      <c r="I29" s="105"/>
      <c r="J29" s="105" t="s">
        <v>179</v>
      </c>
      <c r="K29" s="21">
        <v>325</v>
      </c>
      <c r="L29" s="21">
        <v>0</v>
      </c>
      <c r="M29" s="5">
        <v>44221</v>
      </c>
    </row>
    <row r="30" spans="1:13" x14ac:dyDescent="0.25">
      <c r="A30" s="40" t="s">
        <v>801</v>
      </c>
      <c r="B30" s="55">
        <v>5.99</v>
      </c>
      <c r="C30" s="23">
        <v>44378</v>
      </c>
      <c r="D30" s="23"/>
      <c r="F30" s="105" t="s">
        <v>123</v>
      </c>
      <c r="G30" s="21">
        <v>1168.29</v>
      </c>
      <c r="H30" s="5">
        <v>44222.164618055554</v>
      </c>
      <c r="I30" s="105"/>
      <c r="J30" s="105" t="s">
        <v>180</v>
      </c>
      <c r="K30" s="21">
        <v>1168.29</v>
      </c>
      <c r="L30" s="21">
        <v>0</v>
      </c>
      <c r="M30" s="5">
        <v>44222</v>
      </c>
    </row>
    <row r="31" spans="1:13" x14ac:dyDescent="0.25">
      <c r="A31" s="40" t="s">
        <v>932</v>
      </c>
      <c r="B31" s="55">
        <v>4.99</v>
      </c>
      <c r="C31" s="23">
        <v>44309</v>
      </c>
      <c r="D31" s="23"/>
      <c r="F31" s="105" t="s">
        <v>124</v>
      </c>
      <c r="G31" s="21">
        <v>67.48</v>
      </c>
      <c r="H31" s="5">
        <v>44222.164629629631</v>
      </c>
      <c r="I31" s="105"/>
      <c r="J31" s="105" t="s">
        <v>180</v>
      </c>
      <c r="K31" s="21">
        <v>67.48</v>
      </c>
      <c r="L31" s="21">
        <v>0</v>
      </c>
      <c r="M31" s="5">
        <v>44222</v>
      </c>
    </row>
    <row r="32" spans="1:13" x14ac:dyDescent="0.25">
      <c r="A32" s="40" t="s">
        <v>933</v>
      </c>
      <c r="B32" s="55">
        <v>50000</v>
      </c>
      <c r="C32" s="23">
        <v>44414</v>
      </c>
      <c r="D32" s="23"/>
      <c r="F32" s="105" t="s">
        <v>181</v>
      </c>
      <c r="G32" s="21">
        <v>2223.1999999999998</v>
      </c>
      <c r="H32" s="5">
        <v>44222.664710648147</v>
      </c>
      <c r="I32" s="105"/>
      <c r="J32" s="105" t="s">
        <v>141</v>
      </c>
      <c r="K32" s="21">
        <v>2223.1999999999998</v>
      </c>
      <c r="L32" s="21">
        <v>0</v>
      </c>
      <c r="M32" s="5">
        <v>44222</v>
      </c>
    </row>
    <row r="33" spans="1:13" x14ac:dyDescent="0.25">
      <c r="A33" s="137" t="s">
        <v>1034</v>
      </c>
      <c r="B33" s="107">
        <v>100000</v>
      </c>
      <c r="C33" s="23">
        <v>44414</v>
      </c>
      <c r="D33" s="23"/>
      <c r="F33" s="105" t="s">
        <v>182</v>
      </c>
      <c r="G33" s="21">
        <v>445.99</v>
      </c>
      <c r="H33" s="5">
        <v>44222.665520833332</v>
      </c>
      <c r="I33" s="105"/>
      <c r="J33" s="105" t="s">
        <v>153</v>
      </c>
      <c r="K33" s="21">
        <v>445.99</v>
      </c>
      <c r="L33" s="21">
        <v>0</v>
      </c>
      <c r="M33" s="5">
        <v>44222</v>
      </c>
    </row>
    <row r="34" spans="1:13" x14ac:dyDescent="0.25">
      <c r="A34" s="40" t="s">
        <v>1142</v>
      </c>
      <c r="B34" s="55">
        <v>100000</v>
      </c>
      <c r="C34" s="23">
        <v>44449</v>
      </c>
      <c r="D34" s="23"/>
      <c r="F34" s="105" t="s">
        <v>183</v>
      </c>
      <c r="G34" s="21">
        <v>1424.28</v>
      </c>
      <c r="H34" s="5">
        <v>44222.665960648148</v>
      </c>
      <c r="I34" s="105"/>
      <c r="J34" s="105" t="s">
        <v>143</v>
      </c>
      <c r="K34" s="21">
        <v>1424.28</v>
      </c>
      <c r="L34" s="21">
        <v>0</v>
      </c>
      <c r="M34" s="5">
        <v>44222</v>
      </c>
    </row>
    <row r="35" spans="1:13" x14ac:dyDescent="0.25">
      <c r="A35" s="40" t="s">
        <v>1144</v>
      </c>
      <c r="B35" s="55">
        <v>328125</v>
      </c>
      <c r="C35" s="23">
        <v>44449</v>
      </c>
      <c r="D35" s="23"/>
      <c r="F35" s="105" t="s">
        <v>184</v>
      </c>
      <c r="G35" s="21">
        <v>5149.5600000000004</v>
      </c>
      <c r="H35" s="5">
        <v>44222.666458333333</v>
      </c>
      <c r="I35" s="105"/>
      <c r="J35" s="105" t="s">
        <v>147</v>
      </c>
      <c r="K35" s="21">
        <v>5149.5600000000004</v>
      </c>
      <c r="L35" s="21">
        <v>0</v>
      </c>
      <c r="M35" s="5">
        <v>44222</v>
      </c>
    </row>
    <row r="36" spans="1:13" x14ac:dyDescent="0.25">
      <c r="A36" s="40" t="s">
        <v>1143</v>
      </c>
      <c r="B36" s="55">
        <v>15313</v>
      </c>
      <c r="C36" s="23">
        <v>44449</v>
      </c>
      <c r="D36" s="23"/>
      <c r="F36" s="105" t="s">
        <v>185</v>
      </c>
      <c r="G36" s="21">
        <v>2532.13</v>
      </c>
      <c r="H36" s="5">
        <v>44222.666944444441</v>
      </c>
      <c r="I36" s="105"/>
      <c r="J36" s="105" t="s">
        <v>186</v>
      </c>
      <c r="K36" s="21">
        <v>2532.13</v>
      </c>
      <c r="L36" s="21">
        <v>0</v>
      </c>
      <c r="M36" s="5">
        <v>44222</v>
      </c>
    </row>
    <row r="37" spans="1:13" x14ac:dyDescent="0.25">
      <c r="A37" s="40" t="s">
        <v>1243</v>
      </c>
      <c r="B37" s="55">
        <v>13.98</v>
      </c>
      <c r="C37" s="23">
        <v>44483</v>
      </c>
      <c r="F37" s="105" t="s">
        <v>187</v>
      </c>
      <c r="G37" s="21">
        <v>1681.2</v>
      </c>
      <c r="H37" s="5">
        <v>44222.667407407411</v>
      </c>
      <c r="I37" s="105"/>
      <c r="J37" s="105" t="s">
        <v>188</v>
      </c>
      <c r="K37" s="21">
        <v>1681.2</v>
      </c>
      <c r="L37" s="21">
        <v>195</v>
      </c>
      <c r="M37" s="5">
        <v>44222</v>
      </c>
    </row>
    <row r="38" spans="1:13" x14ac:dyDescent="0.25">
      <c r="A38" s="40" t="s">
        <v>1506</v>
      </c>
      <c r="B38" s="55">
        <v>50000</v>
      </c>
      <c r="C38" s="40" t="s">
        <v>1507</v>
      </c>
      <c r="F38" s="105" t="s">
        <v>189</v>
      </c>
      <c r="G38" s="21">
        <v>95</v>
      </c>
      <c r="H38" s="5">
        <v>44222.667881944442</v>
      </c>
      <c r="I38" s="105"/>
      <c r="J38" s="105" t="s">
        <v>190</v>
      </c>
      <c r="K38" s="21">
        <v>95</v>
      </c>
      <c r="L38" s="21">
        <v>0</v>
      </c>
      <c r="M38" s="5">
        <v>44222</v>
      </c>
    </row>
    <row r="39" spans="1:13" x14ac:dyDescent="0.25">
      <c r="A39" s="40" t="s">
        <v>1508</v>
      </c>
      <c r="B39" s="55">
        <v>27.99</v>
      </c>
      <c r="C39" s="23">
        <v>44530</v>
      </c>
      <c r="F39" s="105" t="s">
        <v>191</v>
      </c>
      <c r="G39" s="21">
        <v>3949.49</v>
      </c>
      <c r="H39" s="5">
        <v>44222.668310185189</v>
      </c>
      <c r="I39" s="105"/>
      <c r="J39" s="105" t="s">
        <v>151</v>
      </c>
      <c r="K39" s="21">
        <v>3949.49</v>
      </c>
      <c r="L39" s="21">
        <v>0</v>
      </c>
      <c r="M39" s="5">
        <v>44222</v>
      </c>
    </row>
    <row r="40" spans="1:13" x14ac:dyDescent="0.25">
      <c r="A40" s="40" t="s">
        <v>1592</v>
      </c>
      <c r="B40" s="55">
        <v>50000</v>
      </c>
      <c r="C40" s="40" t="s">
        <v>1507</v>
      </c>
      <c r="F40" s="105" t="s">
        <v>192</v>
      </c>
      <c r="G40" s="21">
        <v>477.43</v>
      </c>
      <c r="H40" s="5">
        <v>44222.668715277781</v>
      </c>
      <c r="I40" s="105"/>
      <c r="J40" s="105" t="s">
        <v>193</v>
      </c>
      <c r="K40" s="21">
        <v>477.43</v>
      </c>
      <c r="L40" s="21">
        <v>0</v>
      </c>
      <c r="M40" s="5">
        <v>44222</v>
      </c>
    </row>
    <row r="41" spans="1:13" x14ac:dyDescent="0.25">
      <c r="A41" s="40" t="s">
        <v>1593</v>
      </c>
      <c r="B41" s="55">
        <v>50000</v>
      </c>
      <c r="C41" s="40" t="s">
        <v>1507</v>
      </c>
      <c r="F41" s="105" t="s">
        <v>194</v>
      </c>
      <c r="G41" s="21">
        <v>196.97</v>
      </c>
      <c r="H41" s="5">
        <v>44222.669479166667</v>
      </c>
      <c r="I41" s="105"/>
      <c r="J41" s="105" t="s">
        <v>195</v>
      </c>
      <c r="K41" s="21">
        <v>196.97</v>
      </c>
      <c r="L41" s="21">
        <v>0</v>
      </c>
      <c r="M41" s="5">
        <v>44222</v>
      </c>
    </row>
    <row r="42" spans="1:13" x14ac:dyDescent="0.25">
      <c r="F42" s="105" t="s">
        <v>196</v>
      </c>
      <c r="G42" s="21">
        <v>189.48</v>
      </c>
      <c r="H42" s="5">
        <v>44222.66988425926</v>
      </c>
      <c r="I42" s="105"/>
      <c r="J42" s="105" t="s">
        <v>197</v>
      </c>
      <c r="K42" s="21">
        <v>189.48</v>
      </c>
      <c r="L42" s="21">
        <v>0</v>
      </c>
      <c r="M42" s="5">
        <v>44222</v>
      </c>
    </row>
    <row r="43" spans="1:13" x14ac:dyDescent="0.25">
      <c r="F43" s="105" t="s">
        <v>198</v>
      </c>
      <c r="G43" s="21">
        <v>178.52</v>
      </c>
      <c r="H43" s="5">
        <v>44222.67019675926</v>
      </c>
      <c r="I43" s="105"/>
      <c r="J43" s="105" t="s">
        <v>199</v>
      </c>
      <c r="K43" s="21">
        <v>178.52</v>
      </c>
      <c r="L43" s="21">
        <v>0</v>
      </c>
      <c r="M43" s="5">
        <v>44222</v>
      </c>
    </row>
    <row r="44" spans="1:13" x14ac:dyDescent="0.25">
      <c r="F44" s="105" t="s">
        <v>200</v>
      </c>
      <c r="G44" s="21">
        <v>167.44</v>
      </c>
      <c r="H44" s="5">
        <v>44222.670543981483</v>
      </c>
      <c r="I44" s="105"/>
      <c r="J44" s="105" t="s">
        <v>201</v>
      </c>
      <c r="K44" s="21">
        <v>167.44</v>
      </c>
      <c r="L44" s="21">
        <v>0</v>
      </c>
      <c r="M44" s="5">
        <v>44222</v>
      </c>
    </row>
    <row r="45" spans="1:13" x14ac:dyDescent="0.25">
      <c r="F45" s="105" t="s">
        <v>125</v>
      </c>
      <c r="G45" s="21">
        <v>164.85</v>
      </c>
      <c r="H45" s="5">
        <v>44223.162303240744</v>
      </c>
      <c r="I45" s="105"/>
      <c r="J45" s="105" t="s">
        <v>202</v>
      </c>
      <c r="K45" s="21">
        <v>164.85</v>
      </c>
      <c r="L45" s="21">
        <v>0</v>
      </c>
      <c r="M45" s="5">
        <v>44223</v>
      </c>
    </row>
    <row r="46" spans="1:13" x14ac:dyDescent="0.25">
      <c r="F46" s="105" t="s">
        <v>203</v>
      </c>
      <c r="G46" s="21">
        <v>51</v>
      </c>
      <c r="H46" s="5">
        <v>44224.161909722221</v>
      </c>
      <c r="I46" s="105"/>
      <c r="J46" s="105" t="s">
        <v>204</v>
      </c>
      <c r="K46" s="21">
        <v>51</v>
      </c>
      <c r="L46" s="21">
        <v>0</v>
      </c>
      <c r="M46" s="5">
        <v>44224</v>
      </c>
    </row>
    <row r="47" spans="1:13" x14ac:dyDescent="0.25">
      <c r="F47" s="105" t="s">
        <v>205</v>
      </c>
      <c r="G47" s="21">
        <v>64.930000000000007</v>
      </c>
      <c r="H47" s="5">
        <v>44225.72314814815</v>
      </c>
      <c r="I47" s="105"/>
      <c r="J47" s="105" t="s">
        <v>206</v>
      </c>
      <c r="K47" s="21">
        <v>64.930000000000007</v>
      </c>
      <c r="L47" s="21">
        <v>0</v>
      </c>
      <c r="M47" s="5">
        <v>44225</v>
      </c>
    </row>
    <row r="48" spans="1:13" x14ac:dyDescent="0.25">
      <c r="F48" s="105" t="s">
        <v>207</v>
      </c>
      <c r="G48" s="21">
        <v>3443.66</v>
      </c>
      <c r="H48" s="5">
        <v>44225.726099537038</v>
      </c>
      <c r="I48" s="105"/>
      <c r="J48" s="105" t="s">
        <v>208</v>
      </c>
      <c r="K48" s="21">
        <v>3443.66</v>
      </c>
      <c r="L48" s="21">
        <v>0</v>
      </c>
      <c r="M48" s="5">
        <v>44225</v>
      </c>
    </row>
    <row r="49" spans="6:13" x14ac:dyDescent="0.25">
      <c r="F49" s="105" t="s">
        <v>209</v>
      </c>
      <c r="G49" s="21">
        <v>417.62</v>
      </c>
      <c r="H49" s="5">
        <v>44225.726342592592</v>
      </c>
      <c r="I49" s="105"/>
      <c r="J49" s="105" t="s">
        <v>210</v>
      </c>
      <c r="K49" s="21">
        <v>417.62</v>
      </c>
      <c r="L49" s="21">
        <v>0</v>
      </c>
      <c r="M49" s="5">
        <v>44225</v>
      </c>
    </row>
    <row r="50" spans="6:13" x14ac:dyDescent="0.25">
      <c r="F50" s="105" t="s">
        <v>211</v>
      </c>
      <c r="G50" s="21">
        <v>274.81</v>
      </c>
      <c r="H50" s="5">
        <v>44225.726793981485</v>
      </c>
      <c r="I50" s="105"/>
      <c r="J50" s="105" t="s">
        <v>212</v>
      </c>
      <c r="K50" s="21">
        <v>274.81</v>
      </c>
      <c r="L50" s="21">
        <v>0</v>
      </c>
      <c r="M50" s="5">
        <v>44225</v>
      </c>
    </row>
    <row r="51" spans="6:13" x14ac:dyDescent="0.25">
      <c r="F51" s="105" t="s">
        <v>213</v>
      </c>
      <c r="G51" s="21">
        <v>177.46</v>
      </c>
      <c r="H51" s="5">
        <v>44225.727129629631</v>
      </c>
      <c r="I51" s="105"/>
      <c r="J51" s="105" t="s">
        <v>214</v>
      </c>
      <c r="K51" s="21">
        <v>177.46</v>
      </c>
      <c r="L51" s="21">
        <v>0</v>
      </c>
      <c r="M51" s="5">
        <v>44225</v>
      </c>
    </row>
    <row r="52" spans="6:13" x14ac:dyDescent="0.25">
      <c r="F52" s="105" t="s">
        <v>215</v>
      </c>
      <c r="G52" s="21">
        <v>499.37</v>
      </c>
      <c r="H52" s="5">
        <v>44225.727488425924</v>
      </c>
      <c r="I52" s="105"/>
      <c r="J52" s="105" t="s">
        <v>216</v>
      </c>
      <c r="K52" s="21">
        <v>499.37</v>
      </c>
      <c r="L52" s="21">
        <v>0</v>
      </c>
      <c r="M52" s="5">
        <v>44225</v>
      </c>
    </row>
    <row r="53" spans="6:13" x14ac:dyDescent="0.25">
      <c r="F53" s="105" t="s">
        <v>217</v>
      </c>
      <c r="G53" s="21">
        <v>472.29</v>
      </c>
      <c r="H53" s="5">
        <v>44225.727962962963</v>
      </c>
      <c r="I53" s="105"/>
      <c r="J53" s="105" t="s">
        <v>218</v>
      </c>
      <c r="K53" s="21">
        <v>472.29</v>
      </c>
      <c r="L53" s="21">
        <v>0</v>
      </c>
      <c r="M53" s="5">
        <v>44225</v>
      </c>
    </row>
    <row r="54" spans="6:13" x14ac:dyDescent="0.25">
      <c r="F54" s="105" t="s">
        <v>219</v>
      </c>
      <c r="G54" s="21">
        <v>223.11</v>
      </c>
      <c r="H54" s="5">
        <v>44225.728321759256</v>
      </c>
      <c r="I54" s="105"/>
      <c r="J54" s="105" t="s">
        <v>220</v>
      </c>
      <c r="K54" s="21">
        <v>223.11</v>
      </c>
      <c r="L54" s="21">
        <v>0</v>
      </c>
      <c r="M54" s="5">
        <v>44225</v>
      </c>
    </row>
    <row r="55" spans="6:13" x14ac:dyDescent="0.25">
      <c r="F55" s="105" t="s">
        <v>221</v>
      </c>
      <c r="G55" s="21">
        <v>369.39</v>
      </c>
      <c r="H55" s="5">
        <v>44225.72861111111</v>
      </c>
      <c r="I55" s="105"/>
      <c r="J55" s="105" t="s">
        <v>222</v>
      </c>
      <c r="K55" s="21">
        <v>369.39</v>
      </c>
      <c r="L55" s="21">
        <v>0</v>
      </c>
      <c r="M55" s="5">
        <v>44225</v>
      </c>
    </row>
    <row r="56" spans="6:13" x14ac:dyDescent="0.25">
      <c r="F56" s="105" t="s">
        <v>223</v>
      </c>
      <c r="G56" s="21">
        <v>294.79000000000002</v>
      </c>
      <c r="H56" s="5">
        <v>44225.728842592594</v>
      </c>
      <c r="I56" s="105"/>
      <c r="J56" s="105" t="s">
        <v>224</v>
      </c>
      <c r="K56" s="21">
        <v>294.79000000000002</v>
      </c>
      <c r="L56" s="21">
        <v>0</v>
      </c>
      <c r="M56" s="5">
        <v>44225</v>
      </c>
    </row>
    <row r="57" spans="6:13" x14ac:dyDescent="0.25">
      <c r="F57" s="105" t="s">
        <v>225</v>
      </c>
      <c r="G57" s="21">
        <v>367.96</v>
      </c>
      <c r="H57" s="5">
        <v>44225.729074074072</v>
      </c>
      <c r="I57" s="105"/>
      <c r="J57" s="105" t="s">
        <v>226</v>
      </c>
      <c r="K57" s="21">
        <v>367.96</v>
      </c>
      <c r="L57" s="21">
        <v>0</v>
      </c>
      <c r="M57" s="5">
        <v>44225</v>
      </c>
    </row>
    <row r="58" spans="6:13" x14ac:dyDescent="0.25">
      <c r="F58" s="105" t="s">
        <v>227</v>
      </c>
      <c r="G58" s="21">
        <v>380.91</v>
      </c>
      <c r="H58" s="5">
        <v>44225.729328703703</v>
      </c>
      <c r="I58" s="105"/>
      <c r="J58" s="105" t="s">
        <v>228</v>
      </c>
      <c r="K58" s="21">
        <v>380.91</v>
      </c>
      <c r="L58" s="21">
        <v>0</v>
      </c>
      <c r="M58" s="5">
        <v>44225</v>
      </c>
    </row>
    <row r="59" spans="6:13" x14ac:dyDescent="0.25">
      <c r="F59" s="105" t="s">
        <v>229</v>
      </c>
      <c r="G59" s="21">
        <v>337.91</v>
      </c>
      <c r="H59" s="5">
        <v>44225.729548611111</v>
      </c>
      <c r="I59" s="105"/>
      <c r="J59" s="105" t="s">
        <v>230</v>
      </c>
      <c r="K59" s="21">
        <v>337.91</v>
      </c>
      <c r="L59" s="21">
        <v>0</v>
      </c>
      <c r="M59" s="5">
        <v>44225</v>
      </c>
    </row>
    <row r="60" spans="6:13" x14ac:dyDescent="0.25">
      <c r="F60" s="105" t="s">
        <v>231</v>
      </c>
      <c r="G60" s="21">
        <v>372.93</v>
      </c>
      <c r="H60" s="5">
        <v>44225.729780092595</v>
      </c>
      <c r="I60" s="105"/>
      <c r="J60" s="105" t="s">
        <v>232</v>
      </c>
      <c r="K60" s="21">
        <v>372.93</v>
      </c>
      <c r="L60" s="21">
        <v>0</v>
      </c>
      <c r="M60" s="5">
        <v>44225</v>
      </c>
    </row>
    <row r="61" spans="6:13" x14ac:dyDescent="0.25">
      <c r="F61" s="105" t="s">
        <v>233</v>
      </c>
      <c r="G61" s="21">
        <v>353.06</v>
      </c>
      <c r="H61" s="5">
        <v>44225.730011574073</v>
      </c>
      <c r="I61" s="105"/>
      <c r="J61" s="105" t="s">
        <v>234</v>
      </c>
      <c r="K61" s="21">
        <v>353.06</v>
      </c>
      <c r="L61" s="21">
        <v>0</v>
      </c>
      <c r="M61" s="5">
        <v>44225</v>
      </c>
    </row>
    <row r="62" spans="6:13" x14ac:dyDescent="0.25">
      <c r="F62" s="105" t="s">
        <v>235</v>
      </c>
      <c r="G62" s="21">
        <v>241.14</v>
      </c>
      <c r="H62" s="5">
        <v>44225.730266203704</v>
      </c>
      <c r="I62" s="105"/>
      <c r="J62" s="105" t="s">
        <v>236</v>
      </c>
      <c r="K62" s="21">
        <v>241.14</v>
      </c>
      <c r="L62" s="21">
        <v>16.989999999999998</v>
      </c>
      <c r="M62" s="5">
        <v>44225</v>
      </c>
    </row>
    <row r="63" spans="6:13" x14ac:dyDescent="0.25">
      <c r="F63" s="105" t="s">
        <v>237</v>
      </c>
      <c r="G63" s="21">
        <v>2100.33</v>
      </c>
      <c r="H63" s="5">
        <v>44225.730636574073</v>
      </c>
      <c r="I63" s="105"/>
      <c r="J63" s="105" t="s">
        <v>238</v>
      </c>
      <c r="K63" s="21">
        <v>2100.33</v>
      </c>
      <c r="L63" s="21">
        <v>0</v>
      </c>
      <c r="M63" s="5">
        <v>44225</v>
      </c>
    </row>
    <row r="64" spans="6:13" x14ac:dyDescent="0.25">
      <c r="F64" s="105" t="s">
        <v>239</v>
      </c>
      <c r="G64" s="21">
        <v>184.8</v>
      </c>
      <c r="H64" s="5">
        <v>44225.730902777781</v>
      </c>
      <c r="I64" s="105"/>
      <c r="J64" s="105" t="s">
        <v>153</v>
      </c>
      <c r="K64" s="21">
        <v>184.8</v>
      </c>
      <c r="L64" s="21">
        <v>0</v>
      </c>
      <c r="M64" s="5">
        <v>44225</v>
      </c>
    </row>
    <row r="65" spans="6:13" x14ac:dyDescent="0.25">
      <c r="F65" s="105" t="s">
        <v>240</v>
      </c>
      <c r="G65" s="21">
        <v>709.95</v>
      </c>
      <c r="H65" s="5">
        <v>44225.731481481482</v>
      </c>
      <c r="I65" s="105"/>
      <c r="J65" s="105" t="s">
        <v>241</v>
      </c>
      <c r="K65" s="21">
        <v>709.95</v>
      </c>
      <c r="L65" s="21">
        <v>0</v>
      </c>
      <c r="M65" s="5">
        <v>44225</v>
      </c>
    </row>
    <row r="66" spans="6:13" x14ac:dyDescent="0.25">
      <c r="F66" s="105" t="s">
        <v>242</v>
      </c>
      <c r="G66" s="21">
        <v>3975.3</v>
      </c>
      <c r="H66" s="5">
        <v>44225.740034722221</v>
      </c>
      <c r="I66" s="105"/>
      <c r="J66" s="105" t="s">
        <v>147</v>
      </c>
      <c r="K66" s="21">
        <v>3975.3</v>
      </c>
      <c r="L66" s="21">
        <v>0</v>
      </c>
      <c r="M66" s="5">
        <v>44225</v>
      </c>
    </row>
    <row r="67" spans="6:13" x14ac:dyDescent="0.25">
      <c r="F67" s="105" t="s">
        <v>243</v>
      </c>
      <c r="G67" s="21">
        <v>6699.78</v>
      </c>
      <c r="H67" s="5">
        <v>44225.740393518521</v>
      </c>
      <c r="I67" s="105"/>
      <c r="J67" s="105" t="s">
        <v>155</v>
      </c>
      <c r="K67" s="21">
        <v>6699.78</v>
      </c>
      <c r="L67" s="21">
        <v>0</v>
      </c>
      <c r="M67" s="5">
        <v>44225</v>
      </c>
    </row>
    <row r="68" spans="6:13" x14ac:dyDescent="0.25">
      <c r="F68" s="105" t="s">
        <v>244</v>
      </c>
      <c r="G68" s="21">
        <v>192.59</v>
      </c>
      <c r="H68" s="5">
        <v>44225.740729166668</v>
      </c>
      <c r="I68" s="105"/>
      <c r="J68" s="105" t="s">
        <v>153</v>
      </c>
      <c r="K68" s="21">
        <v>192.59</v>
      </c>
      <c r="L68" s="21">
        <v>0</v>
      </c>
      <c r="M68" s="5">
        <v>44225</v>
      </c>
    </row>
    <row r="69" spans="6:13" x14ac:dyDescent="0.25">
      <c r="F69" s="105" t="s">
        <v>245</v>
      </c>
      <c r="G69" s="21">
        <v>1914.36</v>
      </c>
      <c r="H69" s="5">
        <v>44225.741087962961</v>
      </c>
      <c r="I69" s="105"/>
      <c r="J69" s="105" t="s">
        <v>151</v>
      </c>
      <c r="K69" s="21">
        <v>1914.36</v>
      </c>
      <c r="L69" s="21">
        <v>0</v>
      </c>
      <c r="M69" s="5">
        <v>44225</v>
      </c>
    </row>
    <row r="70" spans="6:13" x14ac:dyDescent="0.25">
      <c r="F70" s="105" t="s">
        <v>246</v>
      </c>
      <c r="G70" s="21">
        <v>96.01</v>
      </c>
      <c r="H70" s="5">
        <v>44227</v>
      </c>
      <c r="I70" s="105"/>
      <c r="J70" s="105" t="s">
        <v>247</v>
      </c>
      <c r="K70" s="21">
        <v>96.01</v>
      </c>
      <c r="L70" s="21"/>
      <c r="M70" s="5">
        <v>44227</v>
      </c>
    </row>
    <row r="71" spans="6:13" x14ac:dyDescent="0.25">
      <c r="F71" s="105" t="s">
        <v>403</v>
      </c>
      <c r="G71" s="21">
        <v>5435.16</v>
      </c>
      <c r="H71" s="5">
        <v>44229.164363425924</v>
      </c>
      <c r="I71" s="105"/>
      <c r="J71" s="105" t="s">
        <v>338</v>
      </c>
      <c r="K71" s="21">
        <v>5435.16</v>
      </c>
      <c r="L71" s="21">
        <v>0</v>
      </c>
      <c r="M71" s="5">
        <v>44229</v>
      </c>
    </row>
    <row r="72" spans="6:13" x14ac:dyDescent="0.25">
      <c r="F72" s="105" t="s">
        <v>337</v>
      </c>
      <c r="G72" s="21">
        <v>163.99</v>
      </c>
      <c r="H72" s="5">
        <v>44229.16443287037</v>
      </c>
      <c r="I72" s="105"/>
      <c r="J72" s="105" t="s">
        <v>338</v>
      </c>
      <c r="K72" s="21">
        <v>163.99</v>
      </c>
      <c r="L72" s="21">
        <v>0</v>
      </c>
      <c r="M72" s="5">
        <v>44229</v>
      </c>
    </row>
    <row r="73" spans="6:13" x14ac:dyDescent="0.25">
      <c r="F73" s="105" t="s">
        <v>389</v>
      </c>
      <c r="G73" s="21">
        <v>2376.4299999999998</v>
      </c>
      <c r="H73" s="5">
        <v>44230.544259259259</v>
      </c>
      <c r="I73" s="105"/>
      <c r="J73" s="105" t="s">
        <v>141</v>
      </c>
      <c r="K73" s="21">
        <v>2376.4299999999998</v>
      </c>
      <c r="L73" s="21">
        <v>0</v>
      </c>
      <c r="M73" s="5">
        <v>44230</v>
      </c>
    </row>
    <row r="74" spans="6:13" x14ac:dyDescent="0.25">
      <c r="F74" s="105" t="s">
        <v>332</v>
      </c>
      <c r="G74" s="21">
        <v>142.5</v>
      </c>
      <c r="H74" s="5">
        <v>44230.545335648145</v>
      </c>
      <c r="I74" s="105"/>
      <c r="J74" s="105" t="s">
        <v>333</v>
      </c>
      <c r="K74" s="21">
        <v>142.5</v>
      </c>
      <c r="L74" s="21">
        <v>0</v>
      </c>
      <c r="M74" s="5">
        <v>44230</v>
      </c>
    </row>
    <row r="75" spans="6:13" x14ac:dyDescent="0.25">
      <c r="F75" s="105" t="s">
        <v>380</v>
      </c>
      <c r="G75" s="21">
        <v>1112.94</v>
      </c>
      <c r="H75" s="5">
        <v>44230.575995370367</v>
      </c>
      <c r="I75" s="105"/>
      <c r="J75" s="105" t="s">
        <v>143</v>
      </c>
      <c r="K75" s="21">
        <v>1112.94</v>
      </c>
      <c r="L75" s="21">
        <v>0</v>
      </c>
      <c r="M75" s="5">
        <v>44230</v>
      </c>
    </row>
    <row r="76" spans="6:13" x14ac:dyDescent="0.25">
      <c r="F76" s="105" t="s">
        <v>399</v>
      </c>
      <c r="G76" s="21">
        <v>4336.72</v>
      </c>
      <c r="H76" s="5">
        <v>44230.576689814814</v>
      </c>
      <c r="I76" s="105"/>
      <c r="J76" s="105" t="s">
        <v>147</v>
      </c>
      <c r="K76" s="21">
        <v>4336.72</v>
      </c>
      <c r="L76" s="21">
        <v>0</v>
      </c>
      <c r="M76" s="5">
        <v>44230</v>
      </c>
    </row>
    <row r="77" spans="6:13" x14ac:dyDescent="0.25">
      <c r="F77" s="105" t="s">
        <v>401</v>
      </c>
      <c r="G77" s="21">
        <v>5171.8599999999997</v>
      </c>
      <c r="H77" s="5">
        <v>44230.577291666668</v>
      </c>
      <c r="I77" s="105"/>
      <c r="J77" s="105" t="s">
        <v>151</v>
      </c>
      <c r="K77" s="21">
        <v>5171.8599999999997</v>
      </c>
      <c r="L77" s="21">
        <v>0</v>
      </c>
      <c r="M77" s="5">
        <v>44230</v>
      </c>
    </row>
    <row r="78" spans="6:13" x14ac:dyDescent="0.25">
      <c r="F78" s="105" t="s">
        <v>334</v>
      </c>
      <c r="G78" s="21">
        <v>156.97</v>
      </c>
      <c r="H78" s="5">
        <v>44230.577604166669</v>
      </c>
      <c r="I78" s="105"/>
      <c r="J78" s="105" t="s">
        <v>153</v>
      </c>
      <c r="K78" s="21">
        <v>156.97</v>
      </c>
      <c r="L78" s="21">
        <v>0</v>
      </c>
      <c r="M78" s="5">
        <v>44230</v>
      </c>
    </row>
    <row r="79" spans="6:13" x14ac:dyDescent="0.25">
      <c r="F79" s="105" t="s">
        <v>316</v>
      </c>
      <c r="G79" s="21">
        <v>65</v>
      </c>
      <c r="H79" s="5">
        <v>44234.161828703705</v>
      </c>
      <c r="I79" s="105"/>
      <c r="J79" s="105" t="s">
        <v>317</v>
      </c>
      <c r="K79" s="21">
        <v>65</v>
      </c>
      <c r="L79" s="21">
        <v>0</v>
      </c>
      <c r="M79" s="5">
        <v>44234</v>
      </c>
    </row>
    <row r="80" spans="6:13" x14ac:dyDescent="0.25">
      <c r="F80" s="105" t="s">
        <v>396</v>
      </c>
      <c r="G80" s="21">
        <v>3177.17</v>
      </c>
      <c r="H80" s="5">
        <v>44236.163900462961</v>
      </c>
      <c r="I80" s="105"/>
      <c r="J80" s="105" t="s">
        <v>319</v>
      </c>
      <c r="K80" s="21">
        <v>3177.17</v>
      </c>
      <c r="L80" s="21">
        <v>0</v>
      </c>
      <c r="M80" s="5">
        <v>44236</v>
      </c>
    </row>
    <row r="81" spans="6:13" x14ac:dyDescent="0.25">
      <c r="F81" s="105" t="s">
        <v>318</v>
      </c>
      <c r="G81" s="21">
        <v>66.5</v>
      </c>
      <c r="H81" s="5">
        <v>44236.163958333331</v>
      </c>
      <c r="I81" s="105"/>
      <c r="J81" s="105" t="s">
        <v>319</v>
      </c>
      <c r="K81" s="21">
        <v>66.5</v>
      </c>
      <c r="L81" s="21">
        <v>0</v>
      </c>
      <c r="M81" s="5">
        <v>44236</v>
      </c>
    </row>
    <row r="82" spans="6:13" x14ac:dyDescent="0.25">
      <c r="F82" s="105" t="s">
        <v>388</v>
      </c>
      <c r="G82" s="21">
        <v>2234.81</v>
      </c>
      <c r="H82" s="5">
        <v>44236.425208333334</v>
      </c>
      <c r="I82" s="105"/>
      <c r="J82" s="105" t="s">
        <v>141</v>
      </c>
      <c r="K82" s="21">
        <v>2234.81</v>
      </c>
      <c r="L82" s="21">
        <v>0</v>
      </c>
      <c r="M82" s="5">
        <v>44236</v>
      </c>
    </row>
    <row r="83" spans="6:13" x14ac:dyDescent="0.25">
      <c r="F83" s="105" t="s">
        <v>374</v>
      </c>
      <c r="G83" s="21">
        <v>769.03</v>
      </c>
      <c r="H83" s="5">
        <v>44236.425578703704</v>
      </c>
      <c r="I83" s="105"/>
      <c r="J83" s="105" t="s">
        <v>143</v>
      </c>
      <c r="K83" s="21">
        <v>769.03</v>
      </c>
      <c r="L83" s="21">
        <v>0</v>
      </c>
      <c r="M83" s="5">
        <v>44236</v>
      </c>
    </row>
    <row r="84" spans="6:13" x14ac:dyDescent="0.25">
      <c r="F84" s="105" t="s">
        <v>406</v>
      </c>
      <c r="G84" s="21">
        <v>7549.64</v>
      </c>
      <c r="H84" s="5">
        <v>44236.426030092596</v>
      </c>
      <c r="I84" s="105"/>
      <c r="J84" s="105" t="s">
        <v>147</v>
      </c>
      <c r="K84" s="21">
        <v>7549.64</v>
      </c>
      <c r="L84" s="21">
        <v>0</v>
      </c>
      <c r="M84" s="5">
        <v>44236</v>
      </c>
    </row>
    <row r="85" spans="6:13" x14ac:dyDescent="0.25">
      <c r="F85" s="105" t="s">
        <v>402</v>
      </c>
      <c r="G85" s="21">
        <v>5387.53</v>
      </c>
      <c r="H85" s="5">
        <v>44236.426770833335</v>
      </c>
      <c r="I85" s="105"/>
      <c r="J85" s="105" t="s">
        <v>151</v>
      </c>
      <c r="K85" s="21">
        <v>5387.53</v>
      </c>
      <c r="L85" s="21">
        <v>0</v>
      </c>
      <c r="M85" s="5">
        <v>44236</v>
      </c>
    </row>
    <row r="86" spans="6:13" x14ac:dyDescent="0.25">
      <c r="F86" s="105" t="s">
        <v>320</v>
      </c>
      <c r="G86" s="21">
        <v>85.92</v>
      </c>
      <c r="H86" s="5">
        <v>44236.427071759259</v>
      </c>
      <c r="I86" s="105"/>
      <c r="J86" s="105" t="s">
        <v>153</v>
      </c>
      <c r="K86" s="21">
        <v>85.92</v>
      </c>
      <c r="L86" s="21">
        <v>0</v>
      </c>
      <c r="M86" s="5">
        <v>44236</v>
      </c>
    </row>
    <row r="87" spans="6:13" x14ac:dyDescent="0.25">
      <c r="F87" s="105" t="s">
        <v>314</v>
      </c>
      <c r="G87" s="21">
        <v>14.99</v>
      </c>
      <c r="H87" s="5">
        <v>44240.161909722221</v>
      </c>
      <c r="I87" s="105"/>
      <c r="J87" s="105" t="s">
        <v>315</v>
      </c>
      <c r="K87" s="21">
        <v>14.99</v>
      </c>
      <c r="L87" s="21">
        <v>0</v>
      </c>
      <c r="M87" s="5">
        <v>44240</v>
      </c>
    </row>
    <row r="88" spans="6:13" x14ac:dyDescent="0.25">
      <c r="F88" s="105" t="s">
        <v>378</v>
      </c>
      <c r="G88" s="21">
        <v>1053.9000000000001</v>
      </c>
      <c r="H88" s="5">
        <v>44243.162777777776</v>
      </c>
      <c r="I88" s="105"/>
      <c r="J88" s="105" t="s">
        <v>379</v>
      </c>
      <c r="K88" s="21">
        <v>1053.9000000000001</v>
      </c>
      <c r="L88" s="21">
        <v>0</v>
      </c>
      <c r="M88" s="5">
        <v>44243</v>
      </c>
    </row>
    <row r="89" spans="6:13" x14ac:dyDescent="0.25">
      <c r="F89" s="105" t="s">
        <v>376</v>
      </c>
      <c r="G89" s="21">
        <v>975</v>
      </c>
      <c r="H89" s="5">
        <v>44246.533819444441</v>
      </c>
      <c r="I89" s="105"/>
      <c r="J89" s="105" t="s">
        <v>377</v>
      </c>
      <c r="K89" s="21">
        <v>975</v>
      </c>
      <c r="L89" s="21">
        <v>0</v>
      </c>
      <c r="M89" s="5">
        <v>44246</v>
      </c>
    </row>
    <row r="90" spans="6:13" x14ac:dyDescent="0.25">
      <c r="F90" s="105" t="s">
        <v>387</v>
      </c>
      <c r="G90" s="21">
        <v>1751.59</v>
      </c>
      <c r="H90" s="5">
        <v>44246.534490740742</v>
      </c>
      <c r="I90" s="105"/>
      <c r="J90" s="105" t="s">
        <v>141</v>
      </c>
      <c r="K90" s="21">
        <v>1751.59</v>
      </c>
      <c r="L90" s="21">
        <v>0</v>
      </c>
      <c r="M90" s="5">
        <v>44246</v>
      </c>
    </row>
    <row r="91" spans="6:13" x14ac:dyDescent="0.25">
      <c r="F91" s="105" t="s">
        <v>373</v>
      </c>
      <c r="G91" s="21">
        <v>551.34</v>
      </c>
      <c r="H91" s="5">
        <v>44246.53528935185</v>
      </c>
      <c r="I91" s="105"/>
      <c r="J91" s="105" t="s">
        <v>143</v>
      </c>
      <c r="K91" s="21">
        <v>551.34</v>
      </c>
      <c r="L91" s="21">
        <v>0</v>
      </c>
      <c r="M91" s="5">
        <v>44246</v>
      </c>
    </row>
    <row r="92" spans="6:13" x14ac:dyDescent="0.25">
      <c r="F92" s="105" t="s">
        <v>392</v>
      </c>
      <c r="G92" s="21">
        <v>2757.35</v>
      </c>
      <c r="H92" s="5">
        <v>44246.535682870373</v>
      </c>
      <c r="I92" s="105"/>
      <c r="J92" s="105" t="s">
        <v>393</v>
      </c>
      <c r="K92" s="21">
        <v>2757.35</v>
      </c>
      <c r="L92" s="21">
        <v>0</v>
      </c>
      <c r="M92" s="5">
        <v>44246</v>
      </c>
    </row>
    <row r="93" spans="6:13" x14ac:dyDescent="0.25">
      <c r="F93" s="105" t="s">
        <v>405</v>
      </c>
      <c r="G93" s="21">
        <v>6775.08</v>
      </c>
      <c r="H93" s="5">
        <v>44246.53634259259</v>
      </c>
      <c r="I93" s="105"/>
      <c r="J93" s="105" t="s">
        <v>147</v>
      </c>
      <c r="K93" s="21">
        <v>6775.08</v>
      </c>
      <c r="L93" s="21">
        <v>0</v>
      </c>
      <c r="M93" s="5">
        <v>44246</v>
      </c>
    </row>
    <row r="94" spans="6:13" x14ac:dyDescent="0.25">
      <c r="F94" s="105" t="s">
        <v>325</v>
      </c>
      <c r="G94" s="21">
        <v>108.88</v>
      </c>
      <c r="H94" s="5">
        <v>44246.537106481483</v>
      </c>
      <c r="I94" s="105"/>
      <c r="J94" s="105" t="s">
        <v>153</v>
      </c>
      <c r="K94" s="21">
        <v>108.88</v>
      </c>
      <c r="L94" s="21">
        <v>0</v>
      </c>
      <c r="M94" s="5">
        <v>44246</v>
      </c>
    </row>
    <row r="95" spans="6:13" x14ac:dyDescent="0.25">
      <c r="F95" s="105" t="s">
        <v>375</v>
      </c>
      <c r="G95" s="21">
        <v>809.06</v>
      </c>
      <c r="H95" s="5">
        <v>44246.537754629629</v>
      </c>
      <c r="I95" s="105"/>
      <c r="J95" s="105" t="s">
        <v>155</v>
      </c>
      <c r="K95" s="21">
        <v>809.06</v>
      </c>
      <c r="L95" s="21">
        <v>0</v>
      </c>
      <c r="M95" s="5">
        <v>44246</v>
      </c>
    </row>
    <row r="96" spans="6:13" x14ac:dyDescent="0.25">
      <c r="F96" s="105" t="s">
        <v>404</v>
      </c>
      <c r="G96" s="21">
        <v>5838.76</v>
      </c>
      <c r="H96" s="5">
        <v>44246.538298611114</v>
      </c>
      <c r="I96" s="105"/>
      <c r="J96" s="105" t="s">
        <v>151</v>
      </c>
      <c r="K96" s="21">
        <v>5838.76</v>
      </c>
      <c r="L96" s="21">
        <v>0</v>
      </c>
      <c r="M96" s="5">
        <v>44246</v>
      </c>
    </row>
    <row r="97" spans="6:13" x14ac:dyDescent="0.25">
      <c r="F97" s="105" t="s">
        <v>397</v>
      </c>
      <c r="G97" s="21">
        <v>3763.28</v>
      </c>
      <c r="H97" s="5">
        <v>44246.538969907408</v>
      </c>
      <c r="I97" s="105"/>
      <c r="J97" s="105" t="s">
        <v>398</v>
      </c>
      <c r="K97" s="21">
        <v>3763.28</v>
      </c>
      <c r="L97" s="21">
        <v>67.48</v>
      </c>
      <c r="M97" s="5">
        <v>44246</v>
      </c>
    </row>
    <row r="98" spans="6:13" x14ac:dyDescent="0.25">
      <c r="F98" s="105" t="s">
        <v>381</v>
      </c>
      <c r="G98" s="21">
        <v>1218.94</v>
      </c>
      <c r="H98" s="5">
        <v>44250.162974537037</v>
      </c>
      <c r="I98" s="105"/>
      <c r="J98" s="105" t="s">
        <v>331</v>
      </c>
      <c r="K98" s="21">
        <v>1218.94</v>
      </c>
      <c r="L98" s="21">
        <v>0</v>
      </c>
      <c r="M98" s="5">
        <v>44250</v>
      </c>
    </row>
    <row r="99" spans="6:13" x14ac:dyDescent="0.25">
      <c r="F99" s="105" t="s">
        <v>330</v>
      </c>
      <c r="G99" s="21">
        <v>137.47</v>
      </c>
      <c r="H99" s="5">
        <v>44250.162997685184</v>
      </c>
      <c r="I99" s="105"/>
      <c r="J99" s="105" t="s">
        <v>331</v>
      </c>
      <c r="K99" s="21">
        <v>137.47</v>
      </c>
      <c r="L99" s="21">
        <v>0</v>
      </c>
      <c r="M99" s="5">
        <v>44250</v>
      </c>
    </row>
    <row r="100" spans="6:13" x14ac:dyDescent="0.25">
      <c r="F100" s="105" t="s">
        <v>384</v>
      </c>
      <c r="G100" s="21">
        <v>1648.95</v>
      </c>
      <c r="H100" s="5">
        <v>44253.51152777778</v>
      </c>
      <c r="I100" s="105"/>
      <c r="J100" s="105" t="s">
        <v>385</v>
      </c>
      <c r="K100" s="21">
        <v>1648.95</v>
      </c>
      <c r="L100" s="21">
        <v>4580.5</v>
      </c>
      <c r="M100" s="5">
        <v>44253</v>
      </c>
    </row>
    <row r="101" spans="6:13" x14ac:dyDescent="0.25">
      <c r="F101" s="105" t="s">
        <v>326</v>
      </c>
      <c r="G101" s="21">
        <v>109</v>
      </c>
      <c r="H101" s="5">
        <v>44254.161886574075</v>
      </c>
      <c r="I101" s="105"/>
      <c r="J101" s="105" t="s">
        <v>327</v>
      </c>
      <c r="K101" s="21">
        <v>109</v>
      </c>
      <c r="L101" s="21">
        <v>0</v>
      </c>
      <c r="M101" s="5">
        <v>44254</v>
      </c>
    </row>
    <row r="102" spans="6:13" x14ac:dyDescent="0.25">
      <c r="F102" s="105" t="s">
        <v>386</v>
      </c>
      <c r="G102" s="21">
        <v>1679.26</v>
      </c>
      <c r="H102" s="5">
        <v>44255.621689814812</v>
      </c>
      <c r="I102" s="105"/>
      <c r="J102" s="105" t="s">
        <v>141</v>
      </c>
      <c r="K102" s="21">
        <v>1679.26</v>
      </c>
      <c r="L102" s="21">
        <v>0</v>
      </c>
      <c r="M102" s="5">
        <v>44255</v>
      </c>
    </row>
    <row r="103" spans="6:13" x14ac:dyDescent="0.25">
      <c r="F103" s="105" t="s">
        <v>339</v>
      </c>
      <c r="G103" s="21">
        <v>202</v>
      </c>
      <c r="H103" s="5">
        <v>44255.621990740743</v>
      </c>
      <c r="I103" s="105"/>
      <c r="J103" s="105" t="s">
        <v>340</v>
      </c>
      <c r="K103" s="21">
        <v>202</v>
      </c>
      <c r="L103" s="21">
        <v>0</v>
      </c>
      <c r="M103" s="5">
        <v>44255</v>
      </c>
    </row>
    <row r="104" spans="6:13" x14ac:dyDescent="0.25">
      <c r="F104" s="105" t="s">
        <v>364</v>
      </c>
      <c r="G104" s="21">
        <v>420.85</v>
      </c>
      <c r="H104" s="5">
        <v>44255.624502314815</v>
      </c>
      <c r="I104" s="105"/>
      <c r="J104" s="105" t="s">
        <v>143</v>
      </c>
      <c r="K104" s="21">
        <v>420.85</v>
      </c>
      <c r="L104" s="21">
        <v>0</v>
      </c>
      <c r="M104" s="5">
        <v>44255</v>
      </c>
    </row>
    <row r="105" spans="6:13" x14ac:dyDescent="0.25">
      <c r="F105" s="105" t="s">
        <v>390</v>
      </c>
      <c r="G105" s="21">
        <v>2634</v>
      </c>
      <c r="H105" s="5">
        <v>44255.624756944446</v>
      </c>
      <c r="I105" s="105"/>
      <c r="J105" s="105" t="s">
        <v>391</v>
      </c>
      <c r="K105" s="21">
        <v>2634</v>
      </c>
      <c r="L105" s="21">
        <v>0</v>
      </c>
      <c r="M105" s="5">
        <v>44255</v>
      </c>
    </row>
    <row r="106" spans="6:13" x14ac:dyDescent="0.25">
      <c r="F106" s="105" t="s">
        <v>362</v>
      </c>
      <c r="G106" s="21">
        <v>380.57</v>
      </c>
      <c r="H106" s="5">
        <v>44255.624976851854</v>
      </c>
      <c r="I106" s="105"/>
      <c r="J106" s="105" t="s">
        <v>363</v>
      </c>
      <c r="K106" s="21">
        <v>380.57</v>
      </c>
      <c r="L106" s="21">
        <v>0</v>
      </c>
      <c r="M106" s="5">
        <v>44255</v>
      </c>
    </row>
    <row r="107" spans="6:13" x14ac:dyDescent="0.25">
      <c r="F107" s="105" t="s">
        <v>365</v>
      </c>
      <c r="G107" s="21">
        <v>468.42</v>
      </c>
      <c r="H107" s="5">
        <v>44255.626527777778</v>
      </c>
      <c r="I107" s="105"/>
      <c r="J107" s="105" t="s">
        <v>366</v>
      </c>
      <c r="K107" s="21">
        <v>468.42</v>
      </c>
      <c r="L107" s="21">
        <v>0</v>
      </c>
      <c r="M107" s="5">
        <v>44255</v>
      </c>
    </row>
    <row r="108" spans="6:13" x14ac:dyDescent="0.25">
      <c r="F108" s="105" t="s">
        <v>394</v>
      </c>
      <c r="G108" s="21">
        <v>2995.59</v>
      </c>
      <c r="H108" s="5">
        <v>44255.626840277779</v>
      </c>
      <c r="I108" s="105"/>
      <c r="J108" s="105" t="s">
        <v>395</v>
      </c>
      <c r="K108" s="21">
        <v>2995.59</v>
      </c>
      <c r="L108" s="21">
        <v>0</v>
      </c>
      <c r="M108" s="5">
        <v>44255</v>
      </c>
    </row>
    <row r="109" spans="6:13" x14ac:dyDescent="0.25">
      <c r="F109" s="105" t="s">
        <v>341</v>
      </c>
      <c r="G109" s="21">
        <v>216.97</v>
      </c>
      <c r="H109" s="5">
        <v>44255.627210648148</v>
      </c>
      <c r="I109" s="105"/>
      <c r="J109" s="105" t="s">
        <v>153</v>
      </c>
      <c r="K109" s="21">
        <v>216.97</v>
      </c>
      <c r="L109" s="21">
        <v>0</v>
      </c>
      <c r="M109" s="5">
        <v>44255</v>
      </c>
    </row>
    <row r="110" spans="6:13" x14ac:dyDescent="0.25">
      <c r="F110" s="105" t="s">
        <v>369</v>
      </c>
      <c r="G110" s="21">
        <v>497.94</v>
      </c>
      <c r="H110" s="5">
        <v>44255.628483796296</v>
      </c>
      <c r="I110" s="105"/>
      <c r="J110" s="105" t="s">
        <v>370</v>
      </c>
      <c r="K110" s="21">
        <v>497.94</v>
      </c>
      <c r="L110" s="21">
        <v>0</v>
      </c>
      <c r="M110" s="5">
        <v>44255</v>
      </c>
    </row>
    <row r="111" spans="6:13" x14ac:dyDescent="0.25">
      <c r="F111" s="105" t="s">
        <v>346</v>
      </c>
      <c r="G111" s="21">
        <v>265.91000000000003</v>
      </c>
      <c r="H111" s="5">
        <v>44255.628738425927</v>
      </c>
      <c r="I111" s="105"/>
      <c r="J111" s="105" t="s">
        <v>347</v>
      </c>
      <c r="K111" s="21">
        <v>265.91000000000003</v>
      </c>
      <c r="L111" s="21">
        <v>35</v>
      </c>
      <c r="M111" s="5">
        <v>44255</v>
      </c>
    </row>
    <row r="112" spans="6:13" x14ac:dyDescent="0.25">
      <c r="F112" s="105" t="s">
        <v>367</v>
      </c>
      <c r="G112" s="21">
        <v>483.02</v>
      </c>
      <c r="H112" s="5">
        <v>44255.62909722222</v>
      </c>
      <c r="I112" s="105"/>
      <c r="J112" s="105" t="s">
        <v>368</v>
      </c>
      <c r="K112" s="21">
        <v>483.02</v>
      </c>
      <c r="L112" s="21">
        <v>0</v>
      </c>
      <c r="M112" s="5">
        <v>44255</v>
      </c>
    </row>
    <row r="113" spans="6:13" x14ac:dyDescent="0.25">
      <c r="F113" s="105" t="s">
        <v>371</v>
      </c>
      <c r="G113" s="21">
        <v>503.43</v>
      </c>
      <c r="H113" s="5">
        <v>44255.632048611114</v>
      </c>
      <c r="I113" s="105"/>
      <c r="J113" s="105" t="s">
        <v>372</v>
      </c>
      <c r="K113" s="21">
        <v>503.43</v>
      </c>
      <c r="L113" s="21">
        <v>0</v>
      </c>
      <c r="M113" s="5">
        <v>44255</v>
      </c>
    </row>
    <row r="114" spans="6:13" x14ac:dyDescent="0.25">
      <c r="F114" s="105" t="s">
        <v>354</v>
      </c>
      <c r="G114" s="21">
        <v>364.32</v>
      </c>
      <c r="H114" s="5">
        <v>44255.632326388892</v>
      </c>
      <c r="I114" s="105"/>
      <c r="J114" s="105" t="s">
        <v>355</v>
      </c>
      <c r="K114" s="21">
        <v>364.32</v>
      </c>
      <c r="L114" s="21">
        <v>0</v>
      </c>
      <c r="M114" s="5">
        <v>44255</v>
      </c>
    </row>
    <row r="115" spans="6:13" x14ac:dyDescent="0.25">
      <c r="F115" s="105" t="s">
        <v>328</v>
      </c>
      <c r="G115" s="21">
        <v>119.98</v>
      </c>
      <c r="H115" s="5">
        <v>44255.632615740738</v>
      </c>
      <c r="I115" s="105"/>
      <c r="J115" s="105" t="s">
        <v>329</v>
      </c>
      <c r="K115" s="21">
        <v>119.98</v>
      </c>
      <c r="L115" s="21">
        <v>0</v>
      </c>
      <c r="M115" s="5">
        <v>44255</v>
      </c>
    </row>
    <row r="116" spans="6:13" x14ac:dyDescent="0.25">
      <c r="F116" s="105" t="s">
        <v>350</v>
      </c>
      <c r="G116" s="21">
        <v>315.47000000000003</v>
      </c>
      <c r="H116" s="5">
        <v>44255.632893518516</v>
      </c>
      <c r="I116" s="105"/>
      <c r="J116" s="105" t="s">
        <v>351</v>
      </c>
      <c r="K116" s="21">
        <v>315.47000000000003</v>
      </c>
      <c r="L116" s="21">
        <v>65.5</v>
      </c>
      <c r="M116" s="5">
        <v>44255</v>
      </c>
    </row>
    <row r="117" spans="6:13" x14ac:dyDescent="0.25">
      <c r="F117" s="105" t="s">
        <v>352</v>
      </c>
      <c r="G117" s="21">
        <v>317.7</v>
      </c>
      <c r="H117" s="5">
        <v>44255.633159722223</v>
      </c>
      <c r="I117" s="105"/>
      <c r="J117" s="105" t="s">
        <v>353</v>
      </c>
      <c r="K117" s="21">
        <v>317.7</v>
      </c>
      <c r="L117" s="21">
        <v>51.25</v>
      </c>
      <c r="M117" s="5">
        <v>44255</v>
      </c>
    </row>
    <row r="118" spans="6:13" x14ac:dyDescent="0.25">
      <c r="F118" s="105" t="s">
        <v>360</v>
      </c>
      <c r="G118" s="21">
        <v>371.97</v>
      </c>
      <c r="H118" s="5">
        <v>44255.633402777778</v>
      </c>
      <c r="I118" s="105"/>
      <c r="J118" s="105" t="s">
        <v>361</v>
      </c>
      <c r="K118" s="21">
        <v>371.97</v>
      </c>
      <c r="L118" s="21">
        <v>0</v>
      </c>
      <c r="M118" s="5">
        <v>44255</v>
      </c>
    </row>
    <row r="119" spans="6:13" x14ac:dyDescent="0.25">
      <c r="F119" s="105" t="s">
        <v>407</v>
      </c>
      <c r="G119" s="21">
        <v>8430.7999999999993</v>
      </c>
      <c r="H119" s="5">
        <v>44255.633796296293</v>
      </c>
      <c r="I119" s="105"/>
      <c r="J119" s="105" t="s">
        <v>147</v>
      </c>
      <c r="K119" s="21">
        <v>8430.7999999999993</v>
      </c>
      <c r="L119" s="21">
        <v>0</v>
      </c>
      <c r="M119" s="5">
        <v>44255</v>
      </c>
    </row>
    <row r="120" spans="6:13" x14ac:dyDescent="0.25">
      <c r="F120" s="105" t="s">
        <v>348</v>
      </c>
      <c r="G120" s="21">
        <v>315.39</v>
      </c>
      <c r="H120" s="5">
        <v>44255.634062500001</v>
      </c>
      <c r="I120" s="105"/>
      <c r="J120" s="105" t="s">
        <v>349</v>
      </c>
      <c r="K120" s="21">
        <v>315.39</v>
      </c>
      <c r="L120" s="21">
        <v>89.95</v>
      </c>
      <c r="M120" s="5">
        <v>44255</v>
      </c>
    </row>
    <row r="121" spans="6:13" x14ac:dyDescent="0.25">
      <c r="F121" s="105" t="s">
        <v>358</v>
      </c>
      <c r="G121" s="21">
        <v>371.81</v>
      </c>
      <c r="H121" s="5">
        <v>44255.634722222225</v>
      </c>
      <c r="I121" s="105"/>
      <c r="J121" s="105" t="s">
        <v>359</v>
      </c>
      <c r="K121" s="21">
        <v>371.81</v>
      </c>
      <c r="L121" s="21">
        <v>0</v>
      </c>
      <c r="M121" s="5">
        <v>44255</v>
      </c>
    </row>
    <row r="122" spans="6:13" x14ac:dyDescent="0.25">
      <c r="F122" s="105" t="s">
        <v>356</v>
      </c>
      <c r="G122" s="21">
        <v>365.69</v>
      </c>
      <c r="H122" s="5">
        <v>44255.634976851848</v>
      </c>
      <c r="I122" s="105"/>
      <c r="J122" s="105" t="s">
        <v>357</v>
      </c>
      <c r="K122" s="21">
        <v>365.69</v>
      </c>
      <c r="L122" s="21">
        <v>0</v>
      </c>
      <c r="M122" s="5">
        <v>44255</v>
      </c>
    </row>
    <row r="123" spans="6:13" x14ac:dyDescent="0.25">
      <c r="F123" s="105" t="s">
        <v>335</v>
      </c>
      <c r="G123" s="21">
        <v>160.49</v>
      </c>
      <c r="H123" s="5">
        <v>44255.63521990741</v>
      </c>
      <c r="I123" s="105"/>
      <c r="J123" s="105" t="s">
        <v>336</v>
      </c>
      <c r="K123" s="21">
        <v>160.49</v>
      </c>
      <c r="L123" s="21">
        <v>55</v>
      </c>
      <c r="M123" s="5">
        <v>44255</v>
      </c>
    </row>
    <row r="124" spans="6:13" x14ac:dyDescent="0.25">
      <c r="F124" s="105" t="s">
        <v>400</v>
      </c>
      <c r="G124" s="21">
        <v>4492.2299999999996</v>
      </c>
      <c r="H124" s="5">
        <v>44255.635775462964</v>
      </c>
      <c r="I124" s="105"/>
      <c r="J124" s="105" t="s">
        <v>151</v>
      </c>
      <c r="K124" s="21">
        <v>4492.2299999999996</v>
      </c>
      <c r="L124" s="21">
        <v>0</v>
      </c>
      <c r="M124" s="5">
        <v>44255</v>
      </c>
    </row>
    <row r="125" spans="6:13" x14ac:dyDescent="0.25">
      <c r="F125" s="105" t="s">
        <v>323</v>
      </c>
      <c r="G125" s="21">
        <v>96.06</v>
      </c>
      <c r="H125" s="5">
        <v>44255.636041666665</v>
      </c>
      <c r="I125" s="105"/>
      <c r="J125" s="105" t="s">
        <v>324</v>
      </c>
      <c r="K125" s="21">
        <v>96.06</v>
      </c>
      <c r="L125" s="21">
        <v>0</v>
      </c>
      <c r="M125" s="5">
        <v>44255</v>
      </c>
    </row>
    <row r="126" spans="6:13" x14ac:dyDescent="0.25">
      <c r="F126" s="105" t="s">
        <v>321</v>
      </c>
      <c r="G126" s="21">
        <v>89.96</v>
      </c>
      <c r="H126" s="5">
        <v>44255.636331018519</v>
      </c>
      <c r="I126" s="105"/>
      <c r="J126" s="105" t="s">
        <v>322</v>
      </c>
      <c r="K126" s="21">
        <v>89.96</v>
      </c>
      <c r="L126" s="21">
        <v>0</v>
      </c>
      <c r="M126" s="5">
        <v>44255</v>
      </c>
    </row>
    <row r="127" spans="6:13" x14ac:dyDescent="0.25">
      <c r="F127" s="105" t="s">
        <v>342</v>
      </c>
      <c r="G127" s="21">
        <v>238.77</v>
      </c>
      <c r="H127" s="5">
        <v>44255.636643518519</v>
      </c>
      <c r="I127" s="105"/>
      <c r="J127" s="105" t="s">
        <v>343</v>
      </c>
      <c r="K127" s="21">
        <v>238.77</v>
      </c>
      <c r="L127" s="21">
        <v>0</v>
      </c>
      <c r="M127" s="5">
        <v>44255</v>
      </c>
    </row>
    <row r="128" spans="6:13" x14ac:dyDescent="0.25">
      <c r="F128" s="105" t="s">
        <v>344</v>
      </c>
      <c r="G128" s="21">
        <v>238.98</v>
      </c>
      <c r="H128" s="5">
        <v>44255.637256944443</v>
      </c>
      <c r="I128" s="105"/>
      <c r="J128" s="105" t="s">
        <v>345</v>
      </c>
      <c r="K128" s="21">
        <v>238.98</v>
      </c>
      <c r="L128" s="21">
        <v>0</v>
      </c>
      <c r="M128" s="5">
        <v>44255</v>
      </c>
    </row>
    <row r="129" spans="6:13" x14ac:dyDescent="0.25">
      <c r="F129" s="105" t="s">
        <v>382</v>
      </c>
      <c r="G129" s="21">
        <v>1267.43</v>
      </c>
      <c r="H129" s="5">
        <v>44255.637511574074</v>
      </c>
      <c r="I129" s="105"/>
      <c r="J129" s="105" t="s">
        <v>383</v>
      </c>
      <c r="K129" s="21">
        <v>1267.43</v>
      </c>
      <c r="L129" s="21">
        <v>0</v>
      </c>
      <c r="M129" s="5">
        <v>44255</v>
      </c>
    </row>
    <row r="130" spans="6:13" x14ac:dyDescent="0.25">
      <c r="F130" s="105"/>
      <c r="G130" s="105"/>
      <c r="H130" s="5"/>
      <c r="I130" s="105"/>
      <c r="J130" s="105" t="s">
        <v>312</v>
      </c>
      <c r="K130" s="21">
        <v>0</v>
      </c>
      <c r="L130" s="21">
        <v>16109.68</v>
      </c>
      <c r="M130" s="5">
        <v>44255</v>
      </c>
    </row>
    <row r="131" spans="6:13" x14ac:dyDescent="0.25">
      <c r="F131" s="105"/>
      <c r="G131" s="105"/>
      <c r="H131" s="5"/>
      <c r="I131" s="105"/>
      <c r="J131" s="105" t="s">
        <v>313</v>
      </c>
      <c r="K131" s="21">
        <v>0</v>
      </c>
      <c r="L131" s="21">
        <v>391.96</v>
      </c>
      <c r="M131" s="5">
        <v>44255</v>
      </c>
    </row>
    <row r="132" spans="6:13" x14ac:dyDescent="0.25">
      <c r="F132" s="105" t="s">
        <v>409</v>
      </c>
      <c r="G132" s="21">
        <v>130</v>
      </c>
      <c r="H132" s="5">
        <v>44256.668900462966</v>
      </c>
      <c r="I132" s="105"/>
      <c r="J132" s="105" t="s">
        <v>410</v>
      </c>
      <c r="K132" s="21">
        <v>130</v>
      </c>
      <c r="L132" s="21">
        <v>0</v>
      </c>
      <c r="M132" s="5">
        <v>44256</v>
      </c>
    </row>
    <row r="133" spans="6:13" x14ac:dyDescent="0.25">
      <c r="F133" s="105" t="s">
        <v>411</v>
      </c>
      <c r="G133" s="21">
        <v>2247.98</v>
      </c>
      <c r="H133" s="5">
        <v>44256.746805555558</v>
      </c>
      <c r="I133" s="105"/>
      <c r="J133" s="105" t="s">
        <v>141</v>
      </c>
      <c r="K133" s="21">
        <v>2247.98</v>
      </c>
      <c r="L133" s="21">
        <v>0</v>
      </c>
      <c r="M133" s="5">
        <v>44256</v>
      </c>
    </row>
    <row r="134" spans="6:13" x14ac:dyDescent="0.25">
      <c r="F134" s="105" t="s">
        <v>412</v>
      </c>
      <c r="G134" s="21">
        <v>1763.79</v>
      </c>
      <c r="H134" s="5">
        <v>44256.748692129629</v>
      </c>
      <c r="I134" s="105"/>
      <c r="J134" s="105" t="s">
        <v>143</v>
      </c>
      <c r="K134" s="21">
        <v>1763.79</v>
      </c>
      <c r="L134" s="21">
        <v>0</v>
      </c>
      <c r="M134" s="5">
        <v>44256</v>
      </c>
    </row>
    <row r="135" spans="6:13" x14ac:dyDescent="0.25">
      <c r="F135" s="105" t="s">
        <v>413</v>
      </c>
      <c r="G135" s="21">
        <v>28.98</v>
      </c>
      <c r="H135" s="5">
        <v>44256.749108796299</v>
      </c>
      <c r="I135" s="105"/>
      <c r="J135" s="105" t="s">
        <v>414</v>
      </c>
      <c r="K135" s="21">
        <v>28.98</v>
      </c>
      <c r="L135" s="21">
        <v>0</v>
      </c>
      <c r="M135" s="5">
        <v>44256</v>
      </c>
    </row>
    <row r="136" spans="6:13" x14ac:dyDescent="0.25">
      <c r="F136" s="105" t="s">
        <v>415</v>
      </c>
      <c r="G136" s="21">
        <v>8204.76</v>
      </c>
      <c r="H136" s="5">
        <v>44257.163807870369</v>
      </c>
      <c r="I136" s="105"/>
      <c r="J136" s="105" t="s">
        <v>416</v>
      </c>
      <c r="K136" s="21">
        <v>8204.76</v>
      </c>
      <c r="L136" s="21">
        <v>0</v>
      </c>
      <c r="M136" s="5">
        <v>44257</v>
      </c>
    </row>
    <row r="137" spans="6:13" x14ac:dyDescent="0.25">
      <c r="F137" s="105" t="s">
        <v>417</v>
      </c>
      <c r="G137" s="21">
        <v>67.48</v>
      </c>
      <c r="H137" s="5">
        <v>44257.163900462961</v>
      </c>
      <c r="I137" s="105"/>
      <c r="J137" s="105" t="s">
        <v>416</v>
      </c>
      <c r="K137" s="21">
        <v>67.48</v>
      </c>
      <c r="L137" s="21">
        <v>0</v>
      </c>
      <c r="M137" s="5">
        <v>44257</v>
      </c>
    </row>
    <row r="138" spans="6:13" x14ac:dyDescent="0.25">
      <c r="F138" s="105" t="s">
        <v>418</v>
      </c>
      <c r="G138" s="21">
        <v>7294.82</v>
      </c>
      <c r="H138" s="5">
        <v>44263.761504629627</v>
      </c>
      <c r="I138" s="105"/>
      <c r="J138" s="105" t="s">
        <v>147</v>
      </c>
      <c r="K138" s="21">
        <v>7294.82</v>
      </c>
      <c r="L138" s="21">
        <v>0</v>
      </c>
      <c r="M138" s="5">
        <v>44263</v>
      </c>
    </row>
    <row r="139" spans="6:13" x14ac:dyDescent="0.25">
      <c r="F139" s="105"/>
      <c r="G139" s="105"/>
      <c r="H139" s="5">
        <v>44264</v>
      </c>
      <c r="I139" s="105"/>
      <c r="J139" s="105" t="s">
        <v>419</v>
      </c>
      <c r="K139" s="21">
        <v>0</v>
      </c>
      <c r="L139" s="21">
        <v>9924.43</v>
      </c>
      <c r="M139" s="5">
        <v>44264</v>
      </c>
    </row>
    <row r="140" spans="6:13" x14ac:dyDescent="0.25">
      <c r="F140" s="105" t="s">
        <v>420</v>
      </c>
      <c r="G140" s="21">
        <v>2631.77</v>
      </c>
      <c r="H140" s="5">
        <v>44264.163287037038</v>
      </c>
      <c r="I140" s="105"/>
      <c r="J140" s="105" t="s">
        <v>421</v>
      </c>
      <c r="K140" s="21">
        <v>2631.77</v>
      </c>
      <c r="L140" s="21">
        <v>0</v>
      </c>
      <c r="M140" s="5">
        <v>44264</v>
      </c>
    </row>
    <row r="141" spans="6:13" x14ac:dyDescent="0.25">
      <c r="F141" s="105" t="s">
        <v>422</v>
      </c>
      <c r="G141" s="21">
        <v>2600.31</v>
      </c>
      <c r="H141" s="5">
        <v>44264.452650462961</v>
      </c>
      <c r="I141" s="105"/>
      <c r="J141" s="105" t="s">
        <v>141</v>
      </c>
      <c r="K141" s="21">
        <v>2600.31</v>
      </c>
      <c r="L141" s="21">
        <v>0</v>
      </c>
      <c r="M141" s="5">
        <v>44264</v>
      </c>
    </row>
    <row r="142" spans="6:13" x14ac:dyDescent="0.25">
      <c r="F142" s="105" t="s">
        <v>423</v>
      </c>
      <c r="G142" s="21">
        <v>1433.36</v>
      </c>
      <c r="H142" s="5">
        <v>44264.453206018516</v>
      </c>
      <c r="I142" s="105"/>
      <c r="J142" s="105" t="s">
        <v>143</v>
      </c>
      <c r="K142" s="21">
        <v>1433.36</v>
      </c>
      <c r="L142" s="21">
        <v>0</v>
      </c>
      <c r="M142" s="5">
        <v>44264</v>
      </c>
    </row>
    <row r="143" spans="6:13" x14ac:dyDescent="0.25">
      <c r="F143" s="105" t="s">
        <v>424</v>
      </c>
      <c r="G143" s="21">
        <v>4286.4399999999996</v>
      </c>
      <c r="H143" s="5">
        <v>44264.453587962962</v>
      </c>
      <c r="I143" s="105"/>
      <c r="J143" s="105" t="s">
        <v>155</v>
      </c>
      <c r="K143" s="21">
        <v>4286.4399999999996</v>
      </c>
      <c r="L143" s="21">
        <v>0</v>
      </c>
      <c r="M143" s="5">
        <v>44264</v>
      </c>
    </row>
    <row r="144" spans="6:13" x14ac:dyDescent="0.25">
      <c r="F144" s="105" t="s">
        <v>425</v>
      </c>
      <c r="G144" s="21">
        <v>1092.83</v>
      </c>
      <c r="H144" s="5">
        <v>44264.453888888886</v>
      </c>
      <c r="I144" s="105"/>
      <c r="J144" s="105" t="s">
        <v>426</v>
      </c>
      <c r="K144" s="21">
        <v>1092.83</v>
      </c>
      <c r="L144" s="21">
        <v>164.99</v>
      </c>
      <c r="M144" s="5">
        <v>44264</v>
      </c>
    </row>
    <row r="145" spans="6:13" x14ac:dyDescent="0.25">
      <c r="F145" s="105" t="s">
        <v>427</v>
      </c>
      <c r="G145" s="21">
        <v>4699.4799999999996</v>
      </c>
      <c r="H145" s="5">
        <v>44264.454305555555</v>
      </c>
      <c r="I145" s="105"/>
      <c r="J145" s="105" t="s">
        <v>147</v>
      </c>
      <c r="K145" s="21">
        <v>4699.4799999999996</v>
      </c>
      <c r="L145" s="21">
        <v>0</v>
      </c>
      <c r="M145" s="5">
        <v>44264</v>
      </c>
    </row>
    <row r="146" spans="6:13" x14ac:dyDescent="0.25">
      <c r="F146" s="105" t="s">
        <v>428</v>
      </c>
      <c r="G146" s="21">
        <v>979.74</v>
      </c>
      <c r="H146" s="5">
        <v>44264.45753472222</v>
      </c>
      <c r="I146" s="105"/>
      <c r="J146" s="105" t="s">
        <v>153</v>
      </c>
      <c r="K146" s="21">
        <v>979.74</v>
      </c>
      <c r="L146" s="21">
        <v>0</v>
      </c>
      <c r="M146" s="5">
        <v>44264</v>
      </c>
    </row>
    <row r="147" spans="6:13" x14ac:dyDescent="0.25">
      <c r="F147" s="105" t="s">
        <v>429</v>
      </c>
      <c r="G147" s="21">
        <v>10432.26</v>
      </c>
      <c r="H147" s="5">
        <v>44264.457858796297</v>
      </c>
      <c r="I147" s="105"/>
      <c r="J147" s="105" t="s">
        <v>151</v>
      </c>
      <c r="K147" s="21">
        <v>10432.26</v>
      </c>
      <c r="L147" s="21">
        <v>0</v>
      </c>
      <c r="M147" s="5">
        <v>44264</v>
      </c>
    </row>
    <row r="148" spans="6:13" x14ac:dyDescent="0.25">
      <c r="F148" s="105" t="s">
        <v>430</v>
      </c>
      <c r="G148" s="21">
        <v>675.83</v>
      </c>
      <c r="H148" s="5">
        <v>44264.458101851851</v>
      </c>
      <c r="I148" s="105"/>
      <c r="J148" s="105" t="s">
        <v>153</v>
      </c>
      <c r="K148" s="21">
        <v>675.83</v>
      </c>
      <c r="L148" s="21">
        <v>0</v>
      </c>
      <c r="M148" s="5">
        <v>44264</v>
      </c>
    </row>
    <row r="149" spans="6:13" x14ac:dyDescent="0.25">
      <c r="F149" s="105" t="s">
        <v>431</v>
      </c>
      <c r="G149" s="21">
        <v>5209.95</v>
      </c>
      <c r="H149" s="5">
        <v>44264.458622685182</v>
      </c>
      <c r="I149" s="105"/>
      <c r="J149" s="105" t="s">
        <v>151</v>
      </c>
      <c r="K149" s="21">
        <v>5209.95</v>
      </c>
      <c r="L149" s="21">
        <v>0</v>
      </c>
      <c r="M149" s="5">
        <v>44264</v>
      </c>
    </row>
    <row r="150" spans="6:13" x14ac:dyDescent="0.25">
      <c r="F150" s="105" t="s">
        <v>432</v>
      </c>
      <c r="G150" s="21">
        <v>0</v>
      </c>
      <c r="H150" s="5">
        <v>44267.69321759259</v>
      </c>
      <c r="I150" s="105"/>
      <c r="J150" s="105" t="s">
        <v>433</v>
      </c>
      <c r="K150" s="21">
        <v>0</v>
      </c>
      <c r="L150" s="21"/>
      <c r="M150" s="5">
        <v>44267</v>
      </c>
    </row>
    <row r="151" spans="6:13" x14ac:dyDescent="0.25">
      <c r="F151" s="105" t="s">
        <v>434</v>
      </c>
      <c r="G151" s="21">
        <v>0</v>
      </c>
      <c r="H151" s="5">
        <v>44267.693379629629</v>
      </c>
      <c r="I151" s="105"/>
      <c r="J151" s="105" t="s">
        <v>433</v>
      </c>
      <c r="K151" s="21">
        <v>0</v>
      </c>
      <c r="L151" s="21"/>
      <c r="M151" s="5">
        <v>44267</v>
      </c>
    </row>
    <row r="152" spans="6:13" x14ac:dyDescent="0.25">
      <c r="F152" s="105" t="s">
        <v>435</v>
      </c>
      <c r="G152" s="21">
        <v>0</v>
      </c>
      <c r="H152" s="5">
        <v>44267.693553240744</v>
      </c>
      <c r="I152" s="105"/>
      <c r="J152" s="105" t="s">
        <v>433</v>
      </c>
      <c r="K152" s="21">
        <v>0</v>
      </c>
      <c r="L152" s="21"/>
      <c r="M152" s="5">
        <v>44267</v>
      </c>
    </row>
    <row r="153" spans="6:13" x14ac:dyDescent="0.25">
      <c r="F153" s="105" t="s">
        <v>436</v>
      </c>
      <c r="G153" s="21">
        <v>0</v>
      </c>
      <c r="H153" s="5">
        <v>44267.693726851852</v>
      </c>
      <c r="I153" s="105"/>
      <c r="J153" s="105" t="s">
        <v>433</v>
      </c>
      <c r="K153" s="21">
        <v>0</v>
      </c>
      <c r="L153" s="21"/>
      <c r="M153" s="5">
        <v>44267</v>
      </c>
    </row>
    <row r="154" spans="6:13" x14ac:dyDescent="0.25">
      <c r="F154" s="105" t="s">
        <v>437</v>
      </c>
      <c r="G154" s="21">
        <v>2286.5500000000002</v>
      </c>
      <c r="H154" s="5">
        <v>44270.43855324074</v>
      </c>
      <c r="I154" s="105"/>
      <c r="J154" s="105" t="s">
        <v>141</v>
      </c>
      <c r="K154" s="21">
        <v>2286.5500000000002</v>
      </c>
      <c r="L154" s="21">
        <v>0</v>
      </c>
      <c r="M154" s="5">
        <v>44270</v>
      </c>
    </row>
    <row r="155" spans="6:13" x14ac:dyDescent="0.25">
      <c r="F155" s="105" t="s">
        <v>438</v>
      </c>
      <c r="G155" s="21">
        <v>1001.38</v>
      </c>
      <c r="H155" s="5">
        <v>44270.438946759263</v>
      </c>
      <c r="I155" s="105"/>
      <c r="J155" s="105" t="s">
        <v>143</v>
      </c>
      <c r="K155" s="21">
        <v>1001.38</v>
      </c>
      <c r="L155" s="21">
        <v>0</v>
      </c>
      <c r="M155" s="5">
        <v>44270</v>
      </c>
    </row>
    <row r="156" spans="6:13" x14ac:dyDescent="0.25">
      <c r="F156" s="105" t="s">
        <v>439</v>
      </c>
      <c r="G156" s="21">
        <v>1763</v>
      </c>
      <c r="H156" s="5">
        <v>44271.162673611114</v>
      </c>
      <c r="I156" s="105"/>
      <c r="J156" s="105" t="s">
        <v>440</v>
      </c>
      <c r="K156" s="21">
        <v>1763</v>
      </c>
      <c r="L156" s="21">
        <v>0</v>
      </c>
      <c r="M156" s="5">
        <v>44271</v>
      </c>
    </row>
    <row r="157" spans="6:13" x14ac:dyDescent="0.25">
      <c r="F157" s="105" t="s">
        <v>441</v>
      </c>
      <c r="G157" s="21">
        <v>8634.7000000000007</v>
      </c>
      <c r="H157" s="5">
        <v>44272.496620370373</v>
      </c>
      <c r="I157" s="105"/>
      <c r="J157" s="105" t="s">
        <v>147</v>
      </c>
      <c r="K157" s="21">
        <v>8634.7000000000007</v>
      </c>
      <c r="L157" s="21">
        <v>0</v>
      </c>
      <c r="M157" s="5">
        <v>44272</v>
      </c>
    </row>
    <row r="158" spans="6:13" x14ac:dyDescent="0.25">
      <c r="F158" s="105" t="s">
        <v>442</v>
      </c>
      <c r="G158" s="21">
        <v>3110.05</v>
      </c>
      <c r="H158" s="5">
        <v>44272.497071759259</v>
      </c>
      <c r="I158" s="105"/>
      <c r="J158" s="105" t="s">
        <v>151</v>
      </c>
      <c r="K158" s="21">
        <v>3110.05</v>
      </c>
      <c r="L158" s="21">
        <v>0</v>
      </c>
      <c r="M158" s="5">
        <v>44272</v>
      </c>
    </row>
    <row r="159" spans="6:13" x14ac:dyDescent="0.25">
      <c r="F159" s="105" t="s">
        <v>443</v>
      </c>
      <c r="G159" s="21">
        <v>167.92</v>
      </c>
      <c r="H159" s="5">
        <v>44272.49732638889</v>
      </c>
      <c r="I159" s="105"/>
      <c r="J159" s="105" t="s">
        <v>153</v>
      </c>
      <c r="K159" s="21">
        <v>167.92</v>
      </c>
      <c r="L159" s="21">
        <v>0</v>
      </c>
      <c r="M159" s="5">
        <v>44272</v>
      </c>
    </row>
    <row r="160" spans="6:13" x14ac:dyDescent="0.25">
      <c r="F160" s="105" t="s">
        <v>444</v>
      </c>
      <c r="G160" s="21">
        <v>0</v>
      </c>
      <c r="H160" s="5">
        <v>44272.518611111111</v>
      </c>
      <c r="I160" s="105"/>
      <c r="J160" s="105" t="s">
        <v>445</v>
      </c>
      <c r="K160" s="21">
        <v>0</v>
      </c>
      <c r="L160" s="21"/>
      <c r="M160" s="5">
        <v>44272</v>
      </c>
    </row>
    <row r="161" spans="6:13" x14ac:dyDescent="0.25">
      <c r="F161" s="105" t="s">
        <v>446</v>
      </c>
      <c r="G161" s="21">
        <v>70</v>
      </c>
      <c r="H161" s="5">
        <v>44275.161979166667</v>
      </c>
      <c r="I161" s="105"/>
      <c r="J161" s="105" t="s">
        <v>447</v>
      </c>
      <c r="K161" s="21">
        <v>70</v>
      </c>
      <c r="L161" s="21">
        <v>0</v>
      </c>
      <c r="M161" s="5">
        <v>44275</v>
      </c>
    </row>
    <row r="162" spans="6:13" x14ac:dyDescent="0.25">
      <c r="F162" s="105" t="s">
        <v>448</v>
      </c>
      <c r="G162" s="21">
        <v>1863.27</v>
      </c>
      <c r="H162" s="5">
        <v>44277.45894675926</v>
      </c>
      <c r="I162" s="105"/>
      <c r="J162" s="105" t="s">
        <v>141</v>
      </c>
      <c r="K162" s="21">
        <v>1863.27</v>
      </c>
      <c r="L162" s="21">
        <v>0</v>
      </c>
      <c r="M162" s="5">
        <v>44277</v>
      </c>
    </row>
    <row r="163" spans="6:13" x14ac:dyDescent="0.25">
      <c r="F163" s="105" t="s">
        <v>449</v>
      </c>
      <c r="G163" s="21">
        <v>659.21</v>
      </c>
      <c r="H163" s="5">
        <v>44277.540312500001</v>
      </c>
      <c r="I163" s="105"/>
      <c r="J163" s="105" t="s">
        <v>143</v>
      </c>
      <c r="K163" s="21">
        <v>659.21</v>
      </c>
      <c r="L163" s="21">
        <v>0</v>
      </c>
      <c r="M163" s="5">
        <v>44277</v>
      </c>
    </row>
    <row r="164" spans="6:13" x14ac:dyDescent="0.25">
      <c r="F164" s="105" t="s">
        <v>450</v>
      </c>
      <c r="G164" s="21">
        <v>138.37</v>
      </c>
      <c r="H164" s="5">
        <v>44277.540613425925</v>
      </c>
      <c r="I164" s="105"/>
      <c r="J164" s="105" t="s">
        <v>451</v>
      </c>
      <c r="K164" s="21">
        <v>138.37</v>
      </c>
      <c r="L164" s="21">
        <v>0</v>
      </c>
      <c r="M164" s="5">
        <v>44277</v>
      </c>
    </row>
    <row r="165" spans="6:13" x14ac:dyDescent="0.25">
      <c r="F165" s="105" t="s">
        <v>452</v>
      </c>
      <c r="G165" s="21">
        <v>44.96</v>
      </c>
      <c r="H165" s="5">
        <v>44277.540868055556</v>
      </c>
      <c r="I165" s="105"/>
      <c r="J165" s="105" t="s">
        <v>414</v>
      </c>
      <c r="K165" s="21">
        <v>44.96</v>
      </c>
      <c r="L165" s="21">
        <v>0</v>
      </c>
      <c r="M165" s="5">
        <v>44277</v>
      </c>
    </row>
    <row r="166" spans="6:13" x14ac:dyDescent="0.25">
      <c r="F166" s="105" t="s">
        <v>453</v>
      </c>
      <c r="G166" s="21">
        <v>2520.5</v>
      </c>
      <c r="H166" s="5">
        <v>44277.602731481478</v>
      </c>
      <c r="I166" s="105"/>
      <c r="J166" s="105" t="s">
        <v>454</v>
      </c>
      <c r="K166" s="21">
        <v>2520.5</v>
      </c>
      <c r="L166" s="21">
        <v>0</v>
      </c>
      <c r="M166" s="5">
        <v>44277</v>
      </c>
    </row>
    <row r="167" spans="6:13" x14ac:dyDescent="0.25">
      <c r="F167" s="105" t="s">
        <v>455</v>
      </c>
      <c r="G167" s="21">
        <v>6601.57</v>
      </c>
      <c r="H167" s="5">
        <v>44278.162673611114</v>
      </c>
      <c r="I167" s="105"/>
      <c r="J167" s="105" t="s">
        <v>456</v>
      </c>
      <c r="K167" s="21">
        <v>6601.57</v>
      </c>
      <c r="L167" s="21">
        <v>0</v>
      </c>
      <c r="M167" s="5">
        <v>44278</v>
      </c>
    </row>
    <row r="168" spans="6:13" x14ac:dyDescent="0.25">
      <c r="F168" s="105" t="s">
        <v>457</v>
      </c>
      <c r="G168" s="21">
        <v>60</v>
      </c>
      <c r="H168" s="5">
        <v>44278.162708333337</v>
      </c>
      <c r="I168" s="105"/>
      <c r="J168" s="105" t="s">
        <v>456</v>
      </c>
      <c r="K168" s="21">
        <v>60</v>
      </c>
      <c r="L168" s="21">
        <v>0</v>
      </c>
      <c r="M168" s="5">
        <v>44278</v>
      </c>
    </row>
    <row r="169" spans="6:13" x14ac:dyDescent="0.25">
      <c r="F169" s="105" t="s">
        <v>458</v>
      </c>
      <c r="G169" s="21">
        <v>3226.9</v>
      </c>
      <c r="H169" s="5">
        <v>44279.685671296298</v>
      </c>
      <c r="I169" s="105"/>
      <c r="J169" s="105" t="s">
        <v>459</v>
      </c>
      <c r="K169" s="21">
        <v>3226.9</v>
      </c>
      <c r="L169" s="21">
        <v>0</v>
      </c>
      <c r="M169" s="5">
        <v>44279</v>
      </c>
    </row>
    <row r="170" spans="6:13" x14ac:dyDescent="0.25">
      <c r="F170" s="105" t="s">
        <v>460</v>
      </c>
      <c r="G170" s="21">
        <v>410.95</v>
      </c>
      <c r="H170" s="5">
        <v>44280.414224537039</v>
      </c>
      <c r="I170" s="105"/>
      <c r="J170" s="105" t="s">
        <v>153</v>
      </c>
      <c r="K170" s="21">
        <v>410.95</v>
      </c>
      <c r="L170" s="21">
        <v>0</v>
      </c>
      <c r="M170" s="5">
        <v>44280</v>
      </c>
    </row>
    <row r="171" spans="6:13" x14ac:dyDescent="0.25">
      <c r="F171" s="105" t="s">
        <v>461</v>
      </c>
      <c r="G171" s="21">
        <v>3834.6</v>
      </c>
      <c r="H171" s="5">
        <v>44280.41474537037</v>
      </c>
      <c r="I171" s="105"/>
      <c r="J171" s="105" t="s">
        <v>151</v>
      </c>
      <c r="K171" s="21">
        <v>3834.6</v>
      </c>
      <c r="L171" s="21">
        <v>0</v>
      </c>
      <c r="M171" s="5">
        <v>44280</v>
      </c>
    </row>
    <row r="172" spans="6:13" x14ac:dyDescent="0.25">
      <c r="F172" s="105" t="s">
        <v>462</v>
      </c>
      <c r="G172" s="21">
        <v>524.03</v>
      </c>
      <c r="H172" s="5">
        <v>44280.415069444447</v>
      </c>
      <c r="I172" s="105"/>
      <c r="J172" s="105" t="s">
        <v>463</v>
      </c>
      <c r="K172" s="21">
        <v>524.03</v>
      </c>
      <c r="L172" s="21">
        <v>0</v>
      </c>
      <c r="M172" s="5">
        <v>44280</v>
      </c>
    </row>
    <row r="173" spans="6:13" x14ac:dyDescent="0.25">
      <c r="F173" s="105" t="s">
        <v>464</v>
      </c>
      <c r="G173" s="21">
        <v>480.88</v>
      </c>
      <c r="H173" s="5">
        <v>44280.415370370371</v>
      </c>
      <c r="I173" s="105"/>
      <c r="J173" s="105" t="s">
        <v>465</v>
      </c>
      <c r="K173" s="21">
        <v>480.88</v>
      </c>
      <c r="L173" s="21">
        <v>0</v>
      </c>
      <c r="M173" s="5">
        <v>44280</v>
      </c>
    </row>
    <row r="174" spans="6:13" x14ac:dyDescent="0.25">
      <c r="F174" s="105" t="s">
        <v>466</v>
      </c>
      <c r="G174" s="21">
        <v>229.95</v>
      </c>
      <c r="H174" s="5">
        <v>44280.415694444448</v>
      </c>
      <c r="I174" s="105"/>
      <c r="J174" s="105" t="s">
        <v>467</v>
      </c>
      <c r="K174" s="21">
        <v>229.95</v>
      </c>
      <c r="L174" s="21">
        <v>0</v>
      </c>
      <c r="M174" s="5">
        <v>44280</v>
      </c>
    </row>
    <row r="175" spans="6:13" x14ac:dyDescent="0.25">
      <c r="F175" s="105" t="s">
        <v>468</v>
      </c>
      <c r="G175" s="21">
        <v>418.17</v>
      </c>
      <c r="H175" s="5">
        <v>44280.416377314818</v>
      </c>
      <c r="I175" s="105"/>
      <c r="J175" s="105" t="s">
        <v>469</v>
      </c>
      <c r="K175" s="21">
        <v>418.17</v>
      </c>
      <c r="L175" s="21">
        <v>0</v>
      </c>
      <c r="M175" s="5">
        <v>44280</v>
      </c>
    </row>
    <row r="176" spans="6:13" x14ac:dyDescent="0.25">
      <c r="F176" s="105" t="s">
        <v>470</v>
      </c>
      <c r="G176" s="21">
        <v>478.53</v>
      </c>
      <c r="H176" s="5">
        <v>44280.416701388887</v>
      </c>
      <c r="I176" s="105"/>
      <c r="J176" s="105" t="s">
        <v>471</v>
      </c>
      <c r="K176" s="21">
        <v>478.53</v>
      </c>
      <c r="L176" s="21">
        <v>0</v>
      </c>
      <c r="M176" s="5">
        <v>44280</v>
      </c>
    </row>
    <row r="177" spans="6:13" x14ac:dyDescent="0.25">
      <c r="F177" s="105" t="s">
        <v>472</v>
      </c>
      <c r="G177" s="21">
        <v>304.99</v>
      </c>
      <c r="H177" s="5">
        <v>44280.417291666665</v>
      </c>
      <c r="I177" s="105"/>
      <c r="J177" s="105" t="s">
        <v>473</v>
      </c>
      <c r="K177" s="21">
        <v>304.99</v>
      </c>
      <c r="L177" s="21">
        <v>0</v>
      </c>
      <c r="M177" s="5">
        <v>44280</v>
      </c>
    </row>
    <row r="178" spans="6:13" x14ac:dyDescent="0.25">
      <c r="F178" s="105" t="s">
        <v>474</v>
      </c>
      <c r="G178" s="21">
        <v>373.4</v>
      </c>
      <c r="H178" s="5">
        <v>44280.417731481481</v>
      </c>
      <c r="I178" s="105"/>
      <c r="J178" s="105" t="s">
        <v>475</v>
      </c>
      <c r="K178" s="21">
        <v>373.4</v>
      </c>
      <c r="L178" s="21">
        <v>0</v>
      </c>
      <c r="M178" s="5">
        <v>44280</v>
      </c>
    </row>
    <row r="179" spans="6:13" x14ac:dyDescent="0.25">
      <c r="F179" s="105" t="s">
        <v>476</v>
      </c>
      <c r="G179" s="21">
        <v>119.91</v>
      </c>
      <c r="H179" s="5">
        <v>44280.418344907404</v>
      </c>
      <c r="I179" s="105"/>
      <c r="J179" s="105" t="s">
        <v>477</v>
      </c>
      <c r="K179" s="21">
        <v>119.91</v>
      </c>
      <c r="L179" s="21">
        <v>81.99</v>
      </c>
      <c r="M179" s="5">
        <v>44280</v>
      </c>
    </row>
    <row r="180" spans="6:13" x14ac:dyDescent="0.25">
      <c r="F180" s="105" t="s">
        <v>478</v>
      </c>
      <c r="G180" s="21">
        <v>4034.81</v>
      </c>
      <c r="H180" s="5">
        <v>44280.419166666667</v>
      </c>
      <c r="I180" s="105"/>
      <c r="J180" s="105" t="s">
        <v>147</v>
      </c>
      <c r="K180" s="21">
        <v>4034.81</v>
      </c>
      <c r="L180" s="21">
        <v>0</v>
      </c>
      <c r="M180" s="5">
        <v>44280</v>
      </c>
    </row>
    <row r="181" spans="6:13" x14ac:dyDescent="0.25">
      <c r="F181" s="105" t="s">
        <v>479</v>
      </c>
      <c r="G181" s="21">
        <v>297.94</v>
      </c>
      <c r="H181" s="5">
        <v>44280.419490740744</v>
      </c>
      <c r="I181" s="105"/>
      <c r="J181" s="105" t="s">
        <v>480</v>
      </c>
      <c r="K181" s="21">
        <v>297.94</v>
      </c>
      <c r="L181" s="21">
        <v>0</v>
      </c>
      <c r="M181" s="5">
        <v>44280</v>
      </c>
    </row>
    <row r="182" spans="6:13" x14ac:dyDescent="0.25">
      <c r="F182" s="105" t="s">
        <v>481</v>
      </c>
      <c r="G182" s="21">
        <v>301.52</v>
      </c>
      <c r="H182" s="5">
        <v>44280.420173611114</v>
      </c>
      <c r="I182" s="105"/>
      <c r="J182" s="105" t="s">
        <v>482</v>
      </c>
      <c r="K182" s="21">
        <v>301.52</v>
      </c>
      <c r="L182" s="21">
        <v>0</v>
      </c>
      <c r="M182" s="5">
        <v>44280</v>
      </c>
    </row>
    <row r="183" spans="6:13" x14ac:dyDescent="0.25">
      <c r="F183" s="105" t="s">
        <v>483</v>
      </c>
      <c r="G183" s="21">
        <v>92.92</v>
      </c>
      <c r="H183" s="5">
        <v>44280.420648148145</v>
      </c>
      <c r="I183" s="105"/>
      <c r="J183" s="105" t="s">
        <v>484</v>
      </c>
      <c r="K183" s="21">
        <v>92.92</v>
      </c>
      <c r="L183" s="21">
        <v>21.99</v>
      </c>
      <c r="M183" s="5">
        <v>44280</v>
      </c>
    </row>
    <row r="184" spans="6:13" x14ac:dyDescent="0.25">
      <c r="F184" s="105" t="s">
        <v>485</v>
      </c>
      <c r="G184" s="21">
        <v>251.27</v>
      </c>
      <c r="H184" s="5">
        <v>44280.421087962961</v>
      </c>
      <c r="I184" s="105"/>
      <c r="J184" s="105" t="s">
        <v>486</v>
      </c>
      <c r="K184" s="21">
        <v>251.27</v>
      </c>
      <c r="L184" s="21">
        <v>0</v>
      </c>
      <c r="M184" s="5">
        <v>44280</v>
      </c>
    </row>
    <row r="185" spans="6:13" x14ac:dyDescent="0.25">
      <c r="F185" s="105" t="s">
        <v>487</v>
      </c>
      <c r="G185" s="21">
        <v>153.52000000000001</v>
      </c>
      <c r="H185" s="5">
        <v>44280.421481481484</v>
      </c>
      <c r="I185" s="105"/>
      <c r="J185" s="105" t="s">
        <v>488</v>
      </c>
      <c r="K185" s="21">
        <v>153.52000000000001</v>
      </c>
      <c r="L185" s="21">
        <v>405.91</v>
      </c>
      <c r="M185" s="5">
        <v>44280</v>
      </c>
    </row>
    <row r="186" spans="6:13" x14ac:dyDescent="0.25">
      <c r="F186" s="105" t="s">
        <v>489</v>
      </c>
      <c r="G186" s="21">
        <v>977.43</v>
      </c>
      <c r="H186" s="5">
        <v>44280.421759259261</v>
      </c>
      <c r="I186" s="105"/>
      <c r="J186" s="105" t="s">
        <v>490</v>
      </c>
      <c r="K186" s="21">
        <v>977.43</v>
      </c>
      <c r="L186" s="21">
        <v>0</v>
      </c>
      <c r="M186" s="5">
        <v>44280</v>
      </c>
    </row>
    <row r="187" spans="6:13" x14ac:dyDescent="0.25">
      <c r="F187" s="105" t="s">
        <v>491</v>
      </c>
      <c r="G187" s="21">
        <v>186.82</v>
      </c>
      <c r="H187" s="5">
        <v>44280.422083333331</v>
      </c>
      <c r="I187" s="105"/>
      <c r="J187" s="105" t="s">
        <v>492</v>
      </c>
      <c r="K187" s="21">
        <v>186.82</v>
      </c>
      <c r="L187" s="21">
        <v>0</v>
      </c>
      <c r="M187" s="5">
        <v>44280</v>
      </c>
    </row>
    <row r="188" spans="6:13" x14ac:dyDescent="0.25">
      <c r="F188" s="105" t="s">
        <v>493</v>
      </c>
      <c r="G188" s="21">
        <v>480.38</v>
      </c>
      <c r="H188" s="5">
        <v>44280.422337962962</v>
      </c>
      <c r="I188" s="105"/>
      <c r="J188" s="105" t="s">
        <v>494</v>
      </c>
      <c r="K188" s="21">
        <v>480.38</v>
      </c>
      <c r="L188" s="21">
        <v>0</v>
      </c>
      <c r="M188" s="5">
        <v>44280</v>
      </c>
    </row>
    <row r="189" spans="6:13" x14ac:dyDescent="0.25">
      <c r="F189" s="105" t="s">
        <v>495</v>
      </c>
      <c r="G189" s="21">
        <v>192.96</v>
      </c>
      <c r="H189" s="5">
        <v>44280.423067129632</v>
      </c>
      <c r="I189" s="105"/>
      <c r="J189" s="105" t="s">
        <v>496</v>
      </c>
      <c r="K189" s="21">
        <v>192.96</v>
      </c>
      <c r="L189" s="21">
        <v>0</v>
      </c>
      <c r="M189" s="5">
        <v>44280</v>
      </c>
    </row>
    <row r="190" spans="6:13" x14ac:dyDescent="0.25">
      <c r="F190" s="105" t="s">
        <v>497</v>
      </c>
      <c r="G190" s="21">
        <v>391.47</v>
      </c>
      <c r="H190" s="5">
        <v>44280.423483796294</v>
      </c>
      <c r="I190" s="105"/>
      <c r="J190" s="105" t="s">
        <v>498</v>
      </c>
      <c r="K190" s="21">
        <v>391.47</v>
      </c>
      <c r="L190" s="21">
        <v>0</v>
      </c>
      <c r="M190" s="5">
        <v>44280</v>
      </c>
    </row>
    <row r="191" spans="6:13" x14ac:dyDescent="0.25">
      <c r="F191" s="105" t="s">
        <v>499</v>
      </c>
      <c r="G191" s="21">
        <v>445.96</v>
      </c>
      <c r="H191" s="5">
        <v>44280.423738425925</v>
      </c>
      <c r="I191" s="105"/>
      <c r="J191" s="105" t="s">
        <v>500</v>
      </c>
      <c r="K191" s="21">
        <v>445.96</v>
      </c>
      <c r="L191" s="21">
        <v>0</v>
      </c>
      <c r="M191" s="5">
        <v>44280</v>
      </c>
    </row>
    <row r="192" spans="6:13" x14ac:dyDescent="0.25">
      <c r="F192" s="105" t="s">
        <v>501</v>
      </c>
      <c r="G192" s="21">
        <v>488.19</v>
      </c>
      <c r="H192" s="5">
        <v>44280.424189814818</v>
      </c>
      <c r="I192" s="105"/>
      <c r="J192" s="105" t="s">
        <v>502</v>
      </c>
      <c r="K192" s="21">
        <v>488.19</v>
      </c>
      <c r="L192" s="21">
        <v>0</v>
      </c>
      <c r="M192" s="5">
        <v>44280</v>
      </c>
    </row>
    <row r="193" spans="6:13" x14ac:dyDescent="0.25">
      <c r="F193" s="105" t="s">
        <v>503</v>
      </c>
      <c r="G193" s="21">
        <v>200.88</v>
      </c>
      <c r="H193" s="5">
        <v>44280.424490740741</v>
      </c>
      <c r="I193" s="105"/>
      <c r="J193" s="105" t="s">
        <v>504</v>
      </c>
      <c r="K193" s="21">
        <v>200.88</v>
      </c>
      <c r="L193" s="21">
        <v>0</v>
      </c>
      <c r="M193" s="5">
        <v>44280</v>
      </c>
    </row>
    <row r="194" spans="6:13" x14ac:dyDescent="0.25">
      <c r="F194" s="105" t="s">
        <v>505</v>
      </c>
      <c r="G194" s="21">
        <v>358.18</v>
      </c>
      <c r="H194" s="5">
        <v>44280.424872685187</v>
      </c>
      <c r="I194" s="105"/>
      <c r="J194" s="105" t="s">
        <v>506</v>
      </c>
      <c r="K194" s="21">
        <v>358.18</v>
      </c>
      <c r="L194" s="21">
        <v>0</v>
      </c>
      <c r="M194" s="5">
        <v>44280</v>
      </c>
    </row>
    <row r="195" spans="6:13" x14ac:dyDescent="0.25">
      <c r="F195" s="105" t="s">
        <v>507</v>
      </c>
      <c r="G195" s="21">
        <v>380.93</v>
      </c>
      <c r="H195" s="5">
        <v>44280.425312500003</v>
      </c>
      <c r="I195" s="105"/>
      <c r="J195" s="105" t="s">
        <v>508</v>
      </c>
      <c r="K195" s="21">
        <v>380.93</v>
      </c>
      <c r="L195" s="21">
        <v>0</v>
      </c>
      <c r="M195" s="5">
        <v>44280</v>
      </c>
    </row>
    <row r="196" spans="6:13" x14ac:dyDescent="0.25">
      <c r="F196" s="105" t="s">
        <v>509</v>
      </c>
      <c r="G196" s="21">
        <v>365.98</v>
      </c>
      <c r="H196" s="5">
        <v>44280.425625000003</v>
      </c>
      <c r="I196" s="105"/>
      <c r="J196" s="105" t="s">
        <v>510</v>
      </c>
      <c r="K196" s="21">
        <v>365.98</v>
      </c>
      <c r="L196" s="21">
        <v>0</v>
      </c>
      <c r="M196" s="5">
        <v>44280</v>
      </c>
    </row>
    <row r="197" spans="6:13" x14ac:dyDescent="0.25">
      <c r="F197" s="105" t="s">
        <v>511</v>
      </c>
      <c r="G197" s="21">
        <v>1105</v>
      </c>
      <c r="H197" s="5">
        <v>44284.162141203706</v>
      </c>
      <c r="I197" s="105"/>
      <c r="J197" s="105" t="s">
        <v>512</v>
      </c>
      <c r="K197" s="21">
        <v>1105</v>
      </c>
      <c r="L197" s="21">
        <v>0</v>
      </c>
      <c r="M197" s="5">
        <v>44284</v>
      </c>
    </row>
    <row r="198" spans="6:13" x14ac:dyDescent="0.25">
      <c r="F198" s="105" t="s">
        <v>513</v>
      </c>
      <c r="G198" s="21">
        <v>1835.56</v>
      </c>
      <c r="H198" s="5">
        <v>44284.760254629633</v>
      </c>
      <c r="I198" s="105"/>
      <c r="J198" s="105" t="s">
        <v>141</v>
      </c>
      <c r="K198" s="21">
        <v>1835.56</v>
      </c>
      <c r="L198" s="21">
        <v>0</v>
      </c>
      <c r="M198" s="5">
        <v>44284</v>
      </c>
    </row>
    <row r="199" spans="6:13" x14ac:dyDescent="0.25">
      <c r="F199" s="105" t="s">
        <v>514</v>
      </c>
      <c r="G199" s="21">
        <v>453.4</v>
      </c>
      <c r="H199" s="5">
        <v>44284.760578703703</v>
      </c>
      <c r="I199" s="105"/>
      <c r="J199" s="105" t="s">
        <v>143</v>
      </c>
      <c r="K199" s="21">
        <v>453.4</v>
      </c>
      <c r="L199" s="21">
        <v>0</v>
      </c>
      <c r="M199" s="5">
        <v>44284</v>
      </c>
    </row>
    <row r="200" spans="6:13" x14ac:dyDescent="0.25">
      <c r="F200" s="105" t="s">
        <v>515</v>
      </c>
      <c r="G200" s="21">
        <v>3520.35</v>
      </c>
      <c r="H200" s="5">
        <v>44284.760925925926</v>
      </c>
      <c r="I200" s="105"/>
      <c r="J200" s="105" t="s">
        <v>516</v>
      </c>
      <c r="K200" s="21">
        <v>3520.35</v>
      </c>
      <c r="L200" s="21">
        <v>2396.3000000000002</v>
      </c>
      <c r="M200" s="5">
        <v>44284</v>
      </c>
    </row>
    <row r="201" spans="6:13" x14ac:dyDescent="0.25">
      <c r="F201" s="105" t="s">
        <v>517</v>
      </c>
      <c r="G201" s="21">
        <v>3799.23</v>
      </c>
      <c r="H201" s="5">
        <v>44284.761192129627</v>
      </c>
      <c r="I201" s="105"/>
      <c r="J201" s="105" t="s">
        <v>518</v>
      </c>
      <c r="K201" s="21">
        <v>3799.23</v>
      </c>
      <c r="L201" s="21">
        <v>79.989999999999995</v>
      </c>
      <c r="M201" s="5">
        <v>44284</v>
      </c>
    </row>
    <row r="202" spans="6:13" x14ac:dyDescent="0.25">
      <c r="F202" s="105" t="s">
        <v>519</v>
      </c>
      <c r="G202" s="21">
        <v>3999.87</v>
      </c>
      <c r="H202" s="5">
        <v>44284.761550925927</v>
      </c>
      <c r="I202" s="105"/>
      <c r="J202" s="105" t="s">
        <v>520</v>
      </c>
      <c r="K202" s="21">
        <v>3999.87</v>
      </c>
      <c r="L202" s="21">
        <v>0</v>
      </c>
      <c r="M202" s="5">
        <v>44284</v>
      </c>
    </row>
    <row r="203" spans="6:13" x14ac:dyDescent="0.25">
      <c r="F203" s="105" t="s">
        <v>521</v>
      </c>
      <c r="G203" s="21">
        <v>486.91</v>
      </c>
      <c r="H203" s="5">
        <v>44284.761863425927</v>
      </c>
      <c r="I203" s="105"/>
      <c r="J203" s="105" t="s">
        <v>522</v>
      </c>
      <c r="K203" s="21">
        <v>486.91</v>
      </c>
      <c r="L203" s="21">
        <v>0</v>
      </c>
      <c r="M203" s="5">
        <v>44284</v>
      </c>
    </row>
    <row r="204" spans="6:13" x14ac:dyDescent="0.25">
      <c r="F204" s="105" t="s">
        <v>523</v>
      </c>
      <c r="G204" s="21">
        <v>3489.08</v>
      </c>
      <c r="H204" s="5">
        <v>44284.762280092589</v>
      </c>
      <c r="I204" s="105"/>
      <c r="J204" s="105" t="s">
        <v>524</v>
      </c>
      <c r="K204" s="21">
        <v>3489.08</v>
      </c>
      <c r="L204" s="21">
        <v>65.5</v>
      </c>
      <c r="M204" s="5">
        <v>44284</v>
      </c>
    </row>
    <row r="205" spans="6:13" x14ac:dyDescent="0.25">
      <c r="F205" s="105" t="s">
        <v>525</v>
      </c>
      <c r="G205" s="21">
        <v>2116.34</v>
      </c>
      <c r="H205" s="5">
        <v>44285.162951388891</v>
      </c>
      <c r="I205" s="105"/>
      <c r="J205" s="105" t="s">
        <v>526</v>
      </c>
      <c r="K205" s="21">
        <v>2116.34</v>
      </c>
      <c r="L205" s="21">
        <v>0</v>
      </c>
      <c r="M205" s="5">
        <v>44285</v>
      </c>
    </row>
    <row r="206" spans="6:13" x14ac:dyDescent="0.25">
      <c r="F206" s="105" t="s">
        <v>527</v>
      </c>
      <c r="G206" s="21">
        <v>183.96</v>
      </c>
      <c r="H206" s="5">
        <v>44285.16300925926</v>
      </c>
      <c r="I206" s="105"/>
      <c r="J206" s="105" t="s">
        <v>526</v>
      </c>
      <c r="K206" s="21">
        <v>183.96</v>
      </c>
      <c r="L206" s="21">
        <v>0</v>
      </c>
      <c r="M206" s="5">
        <v>44285</v>
      </c>
    </row>
    <row r="207" spans="6:13" x14ac:dyDescent="0.25">
      <c r="F207" s="105" t="s">
        <v>528</v>
      </c>
      <c r="G207" s="21">
        <v>25.99</v>
      </c>
      <c r="H207" s="5">
        <v>44286.161874999998</v>
      </c>
      <c r="I207" s="105"/>
      <c r="J207" s="105" t="s">
        <v>529</v>
      </c>
      <c r="K207" s="21">
        <v>25.99</v>
      </c>
      <c r="L207" s="21">
        <v>0</v>
      </c>
      <c r="M207" s="5">
        <v>44286</v>
      </c>
    </row>
    <row r="208" spans="6:13" x14ac:dyDescent="0.25">
      <c r="F208" s="133"/>
      <c r="G208" s="21"/>
      <c r="H208" s="5"/>
      <c r="I208" s="133"/>
      <c r="J208" s="133" t="s">
        <v>561</v>
      </c>
      <c r="K208" s="21">
        <v>0</v>
      </c>
      <c r="L208" s="21">
        <v>0</v>
      </c>
      <c r="M208" s="5">
        <v>44291</v>
      </c>
    </row>
    <row r="209" spans="6:13" x14ac:dyDescent="0.25">
      <c r="F209" s="133" t="s">
        <v>562</v>
      </c>
      <c r="G209" s="21">
        <v>10740.73</v>
      </c>
      <c r="H209" s="5">
        <v>44291.725868055553</v>
      </c>
      <c r="I209" s="133"/>
      <c r="J209" s="133" t="s">
        <v>147</v>
      </c>
      <c r="K209" s="21">
        <v>10740.73</v>
      </c>
      <c r="L209" s="21">
        <v>0</v>
      </c>
      <c r="M209" s="5">
        <v>44291</v>
      </c>
    </row>
    <row r="210" spans="6:13" x14ac:dyDescent="0.25">
      <c r="F210" s="133" t="s">
        <v>563</v>
      </c>
      <c r="G210" s="21">
        <v>3885.94</v>
      </c>
      <c r="H210" s="5">
        <v>44291.726458333331</v>
      </c>
      <c r="I210" s="133"/>
      <c r="J210" s="133" t="s">
        <v>151</v>
      </c>
      <c r="K210" s="21">
        <v>3885.94</v>
      </c>
      <c r="L210" s="21">
        <v>0</v>
      </c>
      <c r="M210" s="5">
        <v>44291</v>
      </c>
    </row>
    <row r="211" spans="6:13" x14ac:dyDescent="0.25">
      <c r="F211" s="133" t="s">
        <v>564</v>
      </c>
      <c r="G211" s="21">
        <v>123.94</v>
      </c>
      <c r="H211" s="5">
        <v>44291.726944444446</v>
      </c>
      <c r="I211" s="133"/>
      <c r="J211" s="133" t="s">
        <v>153</v>
      </c>
      <c r="K211" s="21">
        <v>123.94</v>
      </c>
      <c r="L211" s="21">
        <v>0</v>
      </c>
      <c r="M211" s="5">
        <v>44291</v>
      </c>
    </row>
    <row r="212" spans="6:13" x14ac:dyDescent="0.25">
      <c r="F212" s="133" t="s">
        <v>565</v>
      </c>
      <c r="G212" s="21">
        <v>5419.84</v>
      </c>
      <c r="H212" s="5">
        <v>44291.727407407408</v>
      </c>
      <c r="I212" s="133"/>
      <c r="J212" s="133" t="s">
        <v>155</v>
      </c>
      <c r="K212" s="21">
        <v>5419.84</v>
      </c>
      <c r="L212" s="21">
        <v>0</v>
      </c>
      <c r="M212" s="5">
        <v>44291</v>
      </c>
    </row>
    <row r="213" spans="6:13" x14ac:dyDescent="0.25">
      <c r="F213" s="133" t="s">
        <v>566</v>
      </c>
      <c r="G213" s="21">
        <v>3251.04</v>
      </c>
      <c r="H213" s="5">
        <v>44292.163194444445</v>
      </c>
      <c r="I213" s="133"/>
      <c r="J213" s="133" t="s">
        <v>567</v>
      </c>
      <c r="K213" s="21">
        <v>3251.04</v>
      </c>
      <c r="L213" s="21">
        <v>0</v>
      </c>
      <c r="M213" s="5">
        <v>44292</v>
      </c>
    </row>
    <row r="214" spans="6:13" x14ac:dyDescent="0.25">
      <c r="F214" s="133" t="s">
        <v>568</v>
      </c>
      <c r="G214" s="21">
        <v>187.5</v>
      </c>
      <c r="H214" s="5">
        <v>44293.467326388891</v>
      </c>
      <c r="I214" s="133"/>
      <c r="J214" s="133" t="s">
        <v>410</v>
      </c>
      <c r="K214" s="21">
        <v>187.5</v>
      </c>
      <c r="L214" s="21">
        <v>0</v>
      </c>
      <c r="M214" s="5">
        <v>44293</v>
      </c>
    </row>
    <row r="215" spans="6:13" x14ac:dyDescent="0.25">
      <c r="F215" s="133" t="s">
        <v>569</v>
      </c>
      <c r="G215" s="21">
        <v>1542.5</v>
      </c>
      <c r="H215" s="5">
        <v>44293.976215277777</v>
      </c>
      <c r="I215" s="133"/>
      <c r="J215" s="133" t="s">
        <v>410</v>
      </c>
      <c r="K215" s="21">
        <v>1542.5</v>
      </c>
      <c r="L215" s="21">
        <v>0</v>
      </c>
      <c r="M215" s="5">
        <v>44293</v>
      </c>
    </row>
    <row r="216" spans="6:13" x14ac:dyDescent="0.25">
      <c r="F216" s="133" t="s">
        <v>570</v>
      </c>
      <c r="G216" s="21">
        <v>112.5</v>
      </c>
      <c r="H216" s="5">
        <v>44294.83766203704</v>
      </c>
      <c r="I216" s="133"/>
      <c r="J216" s="133" t="s">
        <v>410</v>
      </c>
      <c r="K216" s="21">
        <v>112.5</v>
      </c>
      <c r="L216" s="21">
        <v>0</v>
      </c>
      <c r="M216" s="5">
        <v>44294</v>
      </c>
    </row>
    <row r="217" spans="6:13" x14ac:dyDescent="0.25">
      <c r="F217" s="133" t="s">
        <v>571</v>
      </c>
      <c r="G217" s="21">
        <v>2077.11</v>
      </c>
      <c r="H217" s="5">
        <v>44298.54965277778</v>
      </c>
      <c r="I217" s="133"/>
      <c r="J217" s="133" t="s">
        <v>141</v>
      </c>
      <c r="K217" s="21">
        <v>2077.11</v>
      </c>
      <c r="L217" s="21">
        <v>0</v>
      </c>
      <c r="M217" s="5">
        <v>44298</v>
      </c>
    </row>
    <row r="218" spans="6:13" x14ac:dyDescent="0.25">
      <c r="F218" s="133" t="s">
        <v>572</v>
      </c>
      <c r="G218" s="21">
        <v>1662.82</v>
      </c>
      <c r="H218" s="5">
        <v>44298.55028935185</v>
      </c>
      <c r="I218" s="133"/>
      <c r="J218" s="133" t="s">
        <v>143</v>
      </c>
      <c r="K218" s="21">
        <v>1662.82</v>
      </c>
      <c r="L218" s="21">
        <v>0</v>
      </c>
      <c r="M218" s="5">
        <v>44298</v>
      </c>
    </row>
    <row r="219" spans="6:13" x14ac:dyDescent="0.25">
      <c r="F219" s="133" t="s">
        <v>573</v>
      </c>
      <c r="G219" s="21">
        <v>4243.28</v>
      </c>
      <c r="H219" s="5">
        <v>44298.551203703704</v>
      </c>
      <c r="I219" s="133"/>
      <c r="J219" s="133" t="s">
        <v>147</v>
      </c>
      <c r="K219" s="21">
        <v>4243.28</v>
      </c>
      <c r="L219" s="21">
        <v>0</v>
      </c>
      <c r="M219" s="5">
        <v>44298</v>
      </c>
    </row>
    <row r="220" spans="6:13" x14ac:dyDescent="0.25">
      <c r="F220" s="133" t="s">
        <v>574</v>
      </c>
      <c r="G220" s="21">
        <v>3442.14</v>
      </c>
      <c r="H220" s="5">
        <v>44298.552094907405</v>
      </c>
      <c r="I220" s="133"/>
      <c r="J220" s="133" t="s">
        <v>151</v>
      </c>
      <c r="K220" s="21">
        <v>3442.14</v>
      </c>
      <c r="L220" s="21">
        <v>0</v>
      </c>
      <c r="M220" s="5">
        <v>44298</v>
      </c>
    </row>
    <row r="221" spans="6:13" x14ac:dyDescent="0.25">
      <c r="F221" s="133" t="s">
        <v>575</v>
      </c>
      <c r="G221" s="21">
        <v>148.97999999999999</v>
      </c>
      <c r="H221" s="5">
        <v>44298.552499999998</v>
      </c>
      <c r="I221" s="133"/>
      <c r="J221" s="133" t="s">
        <v>414</v>
      </c>
      <c r="K221" s="21">
        <v>148.97999999999999</v>
      </c>
      <c r="L221" s="21">
        <v>0</v>
      </c>
      <c r="M221" s="5">
        <v>44298</v>
      </c>
    </row>
    <row r="222" spans="6:13" x14ac:dyDescent="0.25">
      <c r="F222" s="133" t="s">
        <v>576</v>
      </c>
      <c r="G222" s="21">
        <v>155.97</v>
      </c>
      <c r="H222" s="5">
        <v>44298.552939814814</v>
      </c>
      <c r="I222" s="133"/>
      <c r="J222" s="133" t="s">
        <v>153</v>
      </c>
      <c r="K222" s="21">
        <v>155.97</v>
      </c>
      <c r="L222" s="21">
        <v>0</v>
      </c>
      <c r="M222" s="5">
        <v>44298</v>
      </c>
    </row>
    <row r="223" spans="6:13" x14ac:dyDescent="0.25">
      <c r="F223" s="133" t="s">
        <v>577</v>
      </c>
      <c r="G223" s="21">
        <v>3943.27</v>
      </c>
      <c r="H223" s="5">
        <v>44299.163645833331</v>
      </c>
      <c r="I223" s="133"/>
      <c r="J223" s="133" t="s">
        <v>578</v>
      </c>
      <c r="K223" s="21">
        <v>3943.27</v>
      </c>
      <c r="L223" s="21">
        <v>0</v>
      </c>
      <c r="M223" s="5">
        <v>44299</v>
      </c>
    </row>
    <row r="224" spans="6:13" x14ac:dyDescent="0.25">
      <c r="F224" s="133" t="s">
        <v>579</v>
      </c>
      <c r="G224" s="21">
        <v>4563.9799999999996</v>
      </c>
      <c r="H224" s="5">
        <v>44299.667604166665</v>
      </c>
      <c r="I224" s="133"/>
      <c r="J224" s="133" t="s">
        <v>147</v>
      </c>
      <c r="K224" s="21">
        <v>4563.9799999999996</v>
      </c>
      <c r="L224" s="21">
        <v>0</v>
      </c>
      <c r="M224" s="5">
        <v>44299</v>
      </c>
    </row>
    <row r="225" spans="6:13" x14ac:dyDescent="0.25">
      <c r="F225" s="133" t="s">
        <v>580</v>
      </c>
      <c r="G225" s="21">
        <v>4830.26</v>
      </c>
      <c r="H225" s="5">
        <v>44299.668321759258</v>
      </c>
      <c r="I225" s="133"/>
      <c r="J225" s="133" t="s">
        <v>151</v>
      </c>
      <c r="K225" s="21">
        <v>4830.26</v>
      </c>
      <c r="L225" s="21">
        <v>0</v>
      </c>
      <c r="M225" s="5">
        <v>44299</v>
      </c>
    </row>
    <row r="226" spans="6:13" x14ac:dyDescent="0.25">
      <c r="F226" s="133" t="s">
        <v>581</v>
      </c>
      <c r="G226" s="21">
        <v>336.15</v>
      </c>
      <c r="H226" s="5">
        <v>44299.668634259258</v>
      </c>
      <c r="I226" s="133"/>
      <c r="J226" s="133" t="s">
        <v>153</v>
      </c>
      <c r="K226" s="21">
        <v>336.15</v>
      </c>
      <c r="L226" s="21">
        <v>0</v>
      </c>
      <c r="M226" s="5">
        <v>44299</v>
      </c>
    </row>
    <row r="227" spans="6:13" x14ac:dyDescent="0.25">
      <c r="F227" s="133" t="s">
        <v>582</v>
      </c>
      <c r="G227" s="21">
        <v>190</v>
      </c>
      <c r="H227" s="5">
        <v>44302.16196759259</v>
      </c>
      <c r="I227" s="133"/>
      <c r="J227" s="133" t="s">
        <v>583</v>
      </c>
      <c r="K227" s="21">
        <v>190</v>
      </c>
      <c r="L227" s="21">
        <v>0</v>
      </c>
      <c r="M227" s="5">
        <v>44302</v>
      </c>
    </row>
    <row r="228" spans="6:13" x14ac:dyDescent="0.25">
      <c r="F228" s="133" t="s">
        <v>584</v>
      </c>
      <c r="G228" s="21">
        <v>0</v>
      </c>
      <c r="H228" s="5">
        <v>44302.726157407407</v>
      </c>
      <c r="I228" s="133"/>
      <c r="J228" s="133" t="s">
        <v>433</v>
      </c>
      <c r="K228" s="21">
        <v>0</v>
      </c>
      <c r="L228" s="133"/>
      <c r="M228" s="134">
        <v>44302.726157407407</v>
      </c>
    </row>
    <row r="229" spans="6:13" x14ac:dyDescent="0.25">
      <c r="F229" s="133" t="s">
        <v>585</v>
      </c>
      <c r="G229" s="21">
        <v>0</v>
      </c>
      <c r="H229" s="5">
        <v>44302.726388888892</v>
      </c>
      <c r="I229" s="133"/>
      <c r="J229" s="133" t="s">
        <v>433</v>
      </c>
      <c r="K229" s="21">
        <v>0</v>
      </c>
      <c r="L229" s="133"/>
      <c r="M229" s="134">
        <v>44302.726388888892</v>
      </c>
    </row>
    <row r="230" spans="6:13" x14ac:dyDescent="0.25">
      <c r="F230" s="133" t="s">
        <v>586</v>
      </c>
      <c r="G230" s="21">
        <v>0</v>
      </c>
      <c r="H230" s="5">
        <v>44302.726712962962</v>
      </c>
      <c r="I230" s="133"/>
      <c r="J230" s="133" t="s">
        <v>433</v>
      </c>
      <c r="K230" s="21">
        <v>0</v>
      </c>
      <c r="L230" s="133"/>
      <c r="M230" s="134">
        <v>44302.726712962962</v>
      </c>
    </row>
    <row r="231" spans="6:13" x14ac:dyDescent="0.25">
      <c r="F231" s="133" t="s">
        <v>587</v>
      </c>
      <c r="G231" s="21">
        <v>0</v>
      </c>
      <c r="H231" s="5">
        <v>44302.726979166669</v>
      </c>
      <c r="I231" s="133"/>
      <c r="J231" s="133" t="s">
        <v>433</v>
      </c>
      <c r="K231" s="21">
        <v>0</v>
      </c>
      <c r="L231" s="133"/>
      <c r="M231" s="134">
        <v>44302.726979166669</v>
      </c>
    </row>
    <row r="232" spans="6:13" x14ac:dyDescent="0.25">
      <c r="F232" s="133" t="s">
        <v>588</v>
      </c>
      <c r="G232" s="21">
        <v>0</v>
      </c>
      <c r="H232" s="5">
        <v>44302.727442129632</v>
      </c>
      <c r="I232" s="133"/>
      <c r="J232" s="133" t="s">
        <v>433</v>
      </c>
      <c r="K232" s="21">
        <v>0</v>
      </c>
      <c r="L232" s="133"/>
      <c r="M232" s="134">
        <v>44302.727442129632</v>
      </c>
    </row>
    <row r="233" spans="6:13" x14ac:dyDescent="0.25">
      <c r="F233" s="133" t="s">
        <v>589</v>
      </c>
      <c r="G233" s="21">
        <v>0</v>
      </c>
      <c r="H233" s="5">
        <v>44302.727673611109</v>
      </c>
      <c r="I233" s="133"/>
      <c r="J233" s="133" t="s">
        <v>433</v>
      </c>
      <c r="K233" s="21">
        <v>0</v>
      </c>
      <c r="L233" s="133"/>
      <c r="M233" s="134">
        <v>44302.727673611109</v>
      </c>
    </row>
    <row r="234" spans="6:13" x14ac:dyDescent="0.25">
      <c r="F234" s="133" t="s">
        <v>590</v>
      </c>
      <c r="G234" s="21">
        <v>0</v>
      </c>
      <c r="H234" s="5">
        <v>44302.727905092594</v>
      </c>
      <c r="I234" s="133"/>
      <c r="J234" s="133" t="s">
        <v>433</v>
      </c>
      <c r="K234" s="21">
        <v>0</v>
      </c>
      <c r="L234" s="133"/>
      <c r="M234" s="134">
        <v>44302.727905092594</v>
      </c>
    </row>
    <row r="235" spans="6:13" x14ac:dyDescent="0.25">
      <c r="F235" s="133" t="s">
        <v>591</v>
      </c>
      <c r="G235" s="21">
        <v>0</v>
      </c>
      <c r="H235" s="5">
        <v>44302.888749999998</v>
      </c>
      <c r="I235" s="133"/>
      <c r="J235" s="133" t="s">
        <v>433</v>
      </c>
      <c r="K235" s="21">
        <v>0</v>
      </c>
      <c r="L235" s="133"/>
      <c r="M235" s="134">
        <v>44302.888749999998</v>
      </c>
    </row>
    <row r="236" spans="6:13" x14ac:dyDescent="0.25">
      <c r="F236" s="133" t="s">
        <v>592</v>
      </c>
      <c r="G236" s="21">
        <v>0</v>
      </c>
      <c r="H236" s="5">
        <v>44302.889004629629</v>
      </c>
      <c r="I236" s="133"/>
      <c r="J236" s="133" t="s">
        <v>433</v>
      </c>
      <c r="K236" s="21">
        <v>0</v>
      </c>
      <c r="L236" s="133"/>
      <c r="M236" s="134">
        <v>44302.889004629629</v>
      </c>
    </row>
    <row r="237" spans="6:13" x14ac:dyDescent="0.25">
      <c r="F237" s="133" t="s">
        <v>593</v>
      </c>
      <c r="G237" s="21">
        <v>45</v>
      </c>
      <c r="H237" s="5">
        <v>44305.161828703705</v>
      </c>
      <c r="I237" s="133"/>
      <c r="J237" s="133" t="s">
        <v>594</v>
      </c>
      <c r="K237" s="21">
        <v>45</v>
      </c>
      <c r="L237" s="21">
        <v>0</v>
      </c>
      <c r="M237" s="5">
        <v>44305</v>
      </c>
    </row>
    <row r="238" spans="6:13" x14ac:dyDescent="0.25">
      <c r="F238" s="133" t="s">
        <v>595</v>
      </c>
      <c r="G238" s="21">
        <v>2820.92</v>
      </c>
      <c r="H238" s="5">
        <v>44306.162951388891</v>
      </c>
      <c r="I238" s="133"/>
      <c r="J238" s="133" t="s">
        <v>596</v>
      </c>
      <c r="K238" s="21">
        <v>2820.92</v>
      </c>
      <c r="L238" s="21">
        <v>0</v>
      </c>
      <c r="M238" s="5">
        <v>44306</v>
      </c>
    </row>
    <row r="239" spans="6:13" x14ac:dyDescent="0.25">
      <c r="F239" s="133" t="s">
        <v>597</v>
      </c>
      <c r="G239" s="21">
        <v>16.989999999999998</v>
      </c>
      <c r="H239" s="5">
        <v>44307.161921296298</v>
      </c>
      <c r="I239" s="133"/>
      <c r="J239" s="133" t="s">
        <v>598</v>
      </c>
      <c r="K239" s="21">
        <v>16.989999999999998</v>
      </c>
      <c r="L239" s="21">
        <v>0</v>
      </c>
      <c r="M239" s="5">
        <v>44307</v>
      </c>
    </row>
    <row r="240" spans="6:13" x14ac:dyDescent="0.25">
      <c r="F240" s="133" t="s">
        <v>599</v>
      </c>
      <c r="G240" s="21">
        <v>2746.91</v>
      </c>
      <c r="H240" s="5">
        <v>44313.163171296299</v>
      </c>
      <c r="I240" s="133"/>
      <c r="J240" s="133" t="s">
        <v>600</v>
      </c>
      <c r="K240" s="21">
        <v>2746.91</v>
      </c>
      <c r="L240" s="21">
        <v>0</v>
      </c>
      <c r="M240" s="5">
        <v>44313</v>
      </c>
    </row>
    <row r="241" spans="6:13" x14ac:dyDescent="0.25">
      <c r="F241" s="133" t="s">
        <v>601</v>
      </c>
      <c r="G241" s="21">
        <v>1706.33</v>
      </c>
      <c r="H241" s="5">
        <v>44314.484976851854</v>
      </c>
      <c r="I241" s="133"/>
      <c r="J241" s="133" t="s">
        <v>143</v>
      </c>
      <c r="K241" s="21">
        <v>1706.33</v>
      </c>
      <c r="L241" s="21">
        <v>0</v>
      </c>
      <c r="M241" s="5">
        <v>44314</v>
      </c>
    </row>
    <row r="242" spans="6:13" x14ac:dyDescent="0.25">
      <c r="F242" s="133" t="s">
        <v>602</v>
      </c>
      <c r="G242" s="21">
        <v>5945.68</v>
      </c>
      <c r="H242" s="5">
        <v>44314.485856481479</v>
      </c>
      <c r="I242" s="133"/>
      <c r="J242" s="133" t="s">
        <v>141</v>
      </c>
      <c r="K242" s="21">
        <v>5945.68</v>
      </c>
      <c r="L242" s="21">
        <v>0</v>
      </c>
      <c r="M242" s="5">
        <v>44314</v>
      </c>
    </row>
    <row r="243" spans="6:13" x14ac:dyDescent="0.25">
      <c r="F243" s="133" t="s">
        <v>603</v>
      </c>
      <c r="G243" s="21">
        <v>4297.33</v>
      </c>
      <c r="H243" s="5">
        <v>44314.487650462965</v>
      </c>
      <c r="I243" s="133"/>
      <c r="J243" s="133" t="s">
        <v>604</v>
      </c>
      <c r="K243" s="21">
        <v>4297.33</v>
      </c>
      <c r="L243" s="21">
        <v>0</v>
      </c>
      <c r="M243" s="5">
        <v>44314</v>
      </c>
    </row>
    <row r="244" spans="6:13" x14ac:dyDescent="0.25">
      <c r="F244" s="133" t="s">
        <v>605</v>
      </c>
      <c r="G244" s="21">
        <v>229.97</v>
      </c>
      <c r="H244" s="5">
        <v>44314.497118055559</v>
      </c>
      <c r="I244" s="133"/>
      <c r="J244" s="133" t="s">
        <v>606</v>
      </c>
      <c r="K244" s="21">
        <v>229.97</v>
      </c>
      <c r="L244" s="21">
        <v>19251.23</v>
      </c>
      <c r="M244" s="5">
        <v>44314</v>
      </c>
    </row>
    <row r="245" spans="6:13" x14ac:dyDescent="0.25">
      <c r="F245" s="133" t="s">
        <v>607</v>
      </c>
      <c r="G245" s="21">
        <v>1579.53</v>
      </c>
      <c r="H245" s="5">
        <v>44314.497696759259</v>
      </c>
      <c r="I245" s="133"/>
      <c r="J245" s="133" t="s">
        <v>608</v>
      </c>
      <c r="K245" s="21">
        <v>1579.53</v>
      </c>
      <c r="L245" s="21">
        <v>1659.78</v>
      </c>
      <c r="M245" s="5">
        <v>44314</v>
      </c>
    </row>
    <row r="246" spans="6:13" x14ac:dyDescent="0.25">
      <c r="F246" s="133" t="s">
        <v>609</v>
      </c>
      <c r="G246" s="21">
        <v>11128.17</v>
      </c>
      <c r="H246" s="5">
        <v>44314.498171296298</v>
      </c>
      <c r="I246" s="133"/>
      <c r="J246" s="133" t="s">
        <v>147</v>
      </c>
      <c r="K246" s="21">
        <v>11128.17</v>
      </c>
      <c r="L246" s="21">
        <v>0</v>
      </c>
      <c r="M246" s="5">
        <v>44314</v>
      </c>
    </row>
    <row r="247" spans="6:13" x14ac:dyDescent="0.25">
      <c r="F247" s="133" t="s">
        <v>610</v>
      </c>
      <c r="G247" s="21">
        <v>408.77</v>
      </c>
      <c r="H247" s="5">
        <v>44314.5002662037</v>
      </c>
      <c r="I247" s="133"/>
      <c r="J247" s="133" t="s">
        <v>153</v>
      </c>
      <c r="K247" s="21">
        <v>408.77</v>
      </c>
      <c r="L247" s="21">
        <v>0</v>
      </c>
      <c r="M247" s="5">
        <v>44314</v>
      </c>
    </row>
    <row r="248" spans="6:13" x14ac:dyDescent="0.25">
      <c r="F248" s="133" t="s">
        <v>611</v>
      </c>
      <c r="G248" s="21">
        <v>7087.26</v>
      </c>
      <c r="H248" s="5">
        <v>44314.500787037039</v>
      </c>
      <c r="I248" s="133"/>
      <c r="J248" s="133" t="s">
        <v>151</v>
      </c>
      <c r="K248" s="21">
        <v>7087.26</v>
      </c>
      <c r="L248" s="21">
        <v>0</v>
      </c>
      <c r="M248" s="5">
        <v>44314</v>
      </c>
    </row>
    <row r="249" spans="6:13" x14ac:dyDescent="0.25">
      <c r="F249" s="133" t="s">
        <v>612</v>
      </c>
      <c r="G249" s="21">
        <v>2187</v>
      </c>
      <c r="H249" s="5">
        <v>44314.501111111109</v>
      </c>
      <c r="I249" s="133"/>
      <c r="J249" s="133" t="s">
        <v>613</v>
      </c>
      <c r="K249" s="21">
        <v>2187</v>
      </c>
      <c r="L249" s="21">
        <v>95</v>
      </c>
      <c r="M249" s="5">
        <v>44314</v>
      </c>
    </row>
    <row r="250" spans="6:13" x14ac:dyDescent="0.25">
      <c r="F250" s="133" t="s">
        <v>614</v>
      </c>
      <c r="G250" s="21">
        <v>2629.86</v>
      </c>
      <c r="H250" s="5">
        <v>44314.501435185186</v>
      </c>
      <c r="I250" s="133"/>
      <c r="J250" s="133" t="s">
        <v>391</v>
      </c>
      <c r="K250" s="21">
        <v>2629.86</v>
      </c>
      <c r="L250" s="21">
        <v>0</v>
      </c>
      <c r="M250" s="5">
        <v>44314</v>
      </c>
    </row>
    <row r="251" spans="6:13" x14ac:dyDescent="0.25">
      <c r="F251" s="133" t="s">
        <v>615</v>
      </c>
      <c r="G251" s="21">
        <v>357.5</v>
      </c>
      <c r="H251" s="5">
        <v>44314.502326388887</v>
      </c>
      <c r="I251" s="133"/>
      <c r="J251" s="133" t="s">
        <v>616</v>
      </c>
      <c r="K251" s="21">
        <v>357.5</v>
      </c>
      <c r="L251" s="21">
        <v>0</v>
      </c>
      <c r="M251" s="5">
        <v>44314</v>
      </c>
    </row>
    <row r="252" spans="6:13" x14ac:dyDescent="0.25">
      <c r="F252" s="133" t="s">
        <v>617</v>
      </c>
      <c r="G252" s="21">
        <v>3696.14</v>
      </c>
      <c r="H252" s="5">
        <v>44314.503703703704</v>
      </c>
      <c r="I252" s="133"/>
      <c r="J252" s="133" t="s">
        <v>618</v>
      </c>
      <c r="K252" s="21">
        <v>3696.14</v>
      </c>
      <c r="L252" s="21">
        <v>0</v>
      </c>
      <c r="M252" s="5">
        <v>44314</v>
      </c>
    </row>
    <row r="253" spans="6:13" x14ac:dyDescent="0.25">
      <c r="F253" s="133" t="s">
        <v>619</v>
      </c>
      <c r="G253" s="21">
        <v>229.35</v>
      </c>
      <c r="H253" s="5">
        <v>44314.50408564815</v>
      </c>
      <c r="I253" s="133"/>
      <c r="J253" s="133" t="s">
        <v>620</v>
      </c>
      <c r="K253" s="21">
        <v>229.35</v>
      </c>
      <c r="L253" s="21">
        <v>0</v>
      </c>
      <c r="M253" s="5">
        <v>44314</v>
      </c>
    </row>
    <row r="254" spans="6:13" x14ac:dyDescent="0.25">
      <c r="F254" s="133" t="s">
        <v>621</v>
      </c>
      <c r="G254" s="21">
        <v>2479.19</v>
      </c>
      <c r="H254" s="5">
        <v>44314.505393518521</v>
      </c>
      <c r="I254" s="133"/>
      <c r="J254" s="133" t="s">
        <v>622</v>
      </c>
      <c r="K254" s="21">
        <v>2479.19</v>
      </c>
      <c r="L254" s="21">
        <v>0</v>
      </c>
      <c r="M254" s="5">
        <v>44314</v>
      </c>
    </row>
    <row r="255" spans="6:13" x14ac:dyDescent="0.25">
      <c r="F255" s="133" t="s">
        <v>623</v>
      </c>
      <c r="G255" s="21">
        <v>210.16</v>
      </c>
      <c r="H255" s="5">
        <v>44314.505729166667</v>
      </c>
      <c r="I255" s="133"/>
      <c r="J255" s="133" t="s">
        <v>624</v>
      </c>
      <c r="K255" s="21">
        <v>210.16</v>
      </c>
      <c r="L255" s="21">
        <v>0</v>
      </c>
      <c r="M255" s="5">
        <v>44314</v>
      </c>
    </row>
    <row r="256" spans="6:13" x14ac:dyDescent="0.25">
      <c r="F256" s="133" t="s">
        <v>625</v>
      </c>
      <c r="G256" s="21">
        <v>491.3</v>
      </c>
      <c r="H256" s="5">
        <v>44314.5075462963</v>
      </c>
      <c r="I256" s="133"/>
      <c r="J256" s="133" t="s">
        <v>626</v>
      </c>
      <c r="K256" s="21">
        <v>491.3</v>
      </c>
      <c r="L256" s="21">
        <v>0</v>
      </c>
      <c r="M256" s="5">
        <v>44314</v>
      </c>
    </row>
    <row r="257" spans="6:13" x14ac:dyDescent="0.25">
      <c r="F257" s="133" t="s">
        <v>627</v>
      </c>
      <c r="G257" s="21">
        <v>316.83999999999997</v>
      </c>
      <c r="H257" s="5">
        <v>44314.508715277778</v>
      </c>
      <c r="I257" s="133"/>
      <c r="J257" s="133" t="s">
        <v>628</v>
      </c>
      <c r="K257" s="21">
        <v>316.83999999999997</v>
      </c>
      <c r="L257" s="21">
        <v>0</v>
      </c>
      <c r="M257" s="5">
        <v>44314</v>
      </c>
    </row>
    <row r="258" spans="6:13" x14ac:dyDescent="0.25">
      <c r="F258" s="133" t="s">
        <v>629</v>
      </c>
      <c r="G258" s="21">
        <v>390.7</v>
      </c>
      <c r="H258" s="5">
        <v>44314.510324074072</v>
      </c>
      <c r="I258" s="133"/>
      <c r="J258" s="133" t="s">
        <v>630</v>
      </c>
      <c r="K258" s="21">
        <v>390.7</v>
      </c>
      <c r="L258" s="21">
        <v>14.99</v>
      </c>
      <c r="M258" s="5">
        <v>44314</v>
      </c>
    </row>
    <row r="259" spans="6:13" x14ac:dyDescent="0.25">
      <c r="F259" s="133" t="s">
        <v>631</v>
      </c>
      <c r="G259" s="21">
        <v>431.24</v>
      </c>
      <c r="H259" s="5">
        <v>44314.510671296295</v>
      </c>
      <c r="I259" s="133"/>
      <c r="J259" s="133" t="s">
        <v>632</v>
      </c>
      <c r="K259" s="21">
        <v>431.24</v>
      </c>
      <c r="L259" s="21">
        <v>0</v>
      </c>
      <c r="M259" s="5">
        <v>44314</v>
      </c>
    </row>
    <row r="260" spans="6:13" x14ac:dyDescent="0.25">
      <c r="F260" s="133" t="s">
        <v>633</v>
      </c>
      <c r="G260" s="21">
        <v>329.44</v>
      </c>
      <c r="H260" s="5">
        <v>44314.59642361111</v>
      </c>
      <c r="I260" s="133"/>
      <c r="J260" s="133" t="s">
        <v>634</v>
      </c>
      <c r="K260" s="21">
        <v>329.44</v>
      </c>
      <c r="L260" s="21">
        <v>0</v>
      </c>
      <c r="M260" s="5">
        <v>44314</v>
      </c>
    </row>
    <row r="261" spans="6:13" x14ac:dyDescent="0.25">
      <c r="F261" s="133" t="s">
        <v>635</v>
      </c>
      <c r="G261" s="21">
        <v>1210.3599999999999</v>
      </c>
      <c r="H261" s="5">
        <v>44314.596886574072</v>
      </c>
      <c r="I261" s="133"/>
      <c r="J261" s="133" t="s">
        <v>636</v>
      </c>
      <c r="K261" s="21">
        <v>1210.3599999999999</v>
      </c>
      <c r="L261" s="21">
        <v>0</v>
      </c>
      <c r="M261" s="5">
        <v>44314</v>
      </c>
    </row>
    <row r="262" spans="6:13" x14ac:dyDescent="0.25">
      <c r="F262" s="133" t="s">
        <v>637</v>
      </c>
      <c r="G262" s="21">
        <v>55</v>
      </c>
      <c r="H262" s="5">
        <v>44314.597141203703</v>
      </c>
      <c r="I262" s="133"/>
      <c r="J262" s="133" t="s">
        <v>638</v>
      </c>
      <c r="K262" s="21">
        <v>55</v>
      </c>
      <c r="L262" s="21">
        <v>0</v>
      </c>
      <c r="M262" s="5">
        <v>44314</v>
      </c>
    </row>
    <row r="263" spans="6:13" x14ac:dyDescent="0.25">
      <c r="F263" s="133" t="s">
        <v>639</v>
      </c>
      <c r="G263" s="21">
        <v>194.89</v>
      </c>
      <c r="H263" s="5">
        <v>44314.597488425927</v>
      </c>
      <c r="I263" s="133"/>
      <c r="J263" s="133" t="s">
        <v>640</v>
      </c>
      <c r="K263" s="21">
        <v>194.89</v>
      </c>
      <c r="L263" s="21">
        <v>169.97</v>
      </c>
      <c r="M263" s="5">
        <v>44314</v>
      </c>
    </row>
    <row r="264" spans="6:13" x14ac:dyDescent="0.25">
      <c r="F264" s="133" t="s">
        <v>641</v>
      </c>
      <c r="G264" s="21">
        <v>369.43</v>
      </c>
      <c r="H264" s="5">
        <v>44314.598703703705</v>
      </c>
      <c r="I264" s="133"/>
      <c r="J264" s="133" t="s">
        <v>642</v>
      </c>
      <c r="K264" s="21">
        <v>369.43</v>
      </c>
      <c r="L264" s="21">
        <v>0</v>
      </c>
      <c r="M264" s="5">
        <v>44314</v>
      </c>
    </row>
    <row r="265" spans="6:13" x14ac:dyDescent="0.25">
      <c r="F265" s="133" t="s">
        <v>643</v>
      </c>
      <c r="G265" s="21">
        <v>156.91</v>
      </c>
      <c r="H265" s="5">
        <v>44314.598981481482</v>
      </c>
      <c r="I265" s="133"/>
      <c r="J265" s="133" t="s">
        <v>644</v>
      </c>
      <c r="K265" s="21">
        <v>156.91</v>
      </c>
      <c r="L265" s="21">
        <v>46.98</v>
      </c>
      <c r="M265" s="5">
        <v>44314</v>
      </c>
    </row>
    <row r="266" spans="6:13" x14ac:dyDescent="0.25">
      <c r="F266" s="133" t="s">
        <v>645</v>
      </c>
      <c r="G266" s="21">
        <v>357.93</v>
      </c>
      <c r="H266" s="5">
        <v>44314.600057870368</v>
      </c>
      <c r="I266" s="133"/>
      <c r="J266" s="133" t="s">
        <v>646</v>
      </c>
      <c r="K266" s="21">
        <v>357.93</v>
      </c>
      <c r="L266" s="21">
        <v>0</v>
      </c>
      <c r="M266" s="5">
        <v>44314</v>
      </c>
    </row>
    <row r="267" spans="6:13" x14ac:dyDescent="0.25">
      <c r="F267" s="133" t="s">
        <v>647</v>
      </c>
      <c r="G267" s="21">
        <v>338.95</v>
      </c>
      <c r="H267" s="5">
        <v>44314.600405092591</v>
      </c>
      <c r="I267" s="133"/>
      <c r="J267" s="133" t="s">
        <v>648</v>
      </c>
      <c r="K267" s="21">
        <v>338.95</v>
      </c>
      <c r="L267" s="21">
        <v>27.5</v>
      </c>
      <c r="M267" s="5">
        <v>44314</v>
      </c>
    </row>
    <row r="268" spans="6:13" x14ac:dyDescent="0.25">
      <c r="F268" s="133" t="s">
        <v>649</v>
      </c>
      <c r="G268" s="21">
        <v>283.56</v>
      </c>
      <c r="H268" s="5">
        <v>44314.613067129627</v>
      </c>
      <c r="I268" s="133"/>
      <c r="J268" s="133" t="s">
        <v>650</v>
      </c>
      <c r="K268" s="21">
        <v>283.56</v>
      </c>
      <c r="L268" s="21">
        <v>24.99</v>
      </c>
      <c r="M268" s="5">
        <v>44314</v>
      </c>
    </row>
    <row r="269" spans="6:13" x14ac:dyDescent="0.25">
      <c r="F269" s="133" t="s">
        <v>651</v>
      </c>
      <c r="G269" s="21">
        <v>234.26</v>
      </c>
      <c r="H269" s="5">
        <v>44314.613483796296</v>
      </c>
      <c r="I269" s="133"/>
      <c r="J269" s="133" t="s">
        <v>652</v>
      </c>
      <c r="K269" s="21">
        <v>234.26</v>
      </c>
      <c r="L269" s="21">
        <v>0</v>
      </c>
      <c r="M269" s="5">
        <v>44314</v>
      </c>
    </row>
    <row r="270" spans="6:13" x14ac:dyDescent="0.25">
      <c r="F270" s="133" t="s">
        <v>653</v>
      </c>
      <c r="G270" s="21">
        <v>246.16</v>
      </c>
      <c r="H270" s="5">
        <v>44314.613854166666</v>
      </c>
      <c r="I270" s="133"/>
      <c r="J270" s="133" t="s">
        <v>654</v>
      </c>
      <c r="K270" s="21">
        <v>246.16</v>
      </c>
      <c r="L270" s="21">
        <v>0</v>
      </c>
      <c r="M270" s="5">
        <v>44314</v>
      </c>
    </row>
    <row r="271" spans="6:13" x14ac:dyDescent="0.25">
      <c r="F271" s="133" t="s">
        <v>655</v>
      </c>
      <c r="G271" s="21">
        <v>382.44</v>
      </c>
      <c r="H271" s="5">
        <v>44314.614131944443</v>
      </c>
      <c r="I271" s="133"/>
      <c r="J271" s="133" t="s">
        <v>656</v>
      </c>
      <c r="K271" s="21">
        <v>382.44</v>
      </c>
      <c r="L271" s="21">
        <v>0</v>
      </c>
      <c r="M271" s="5">
        <v>44314</v>
      </c>
    </row>
    <row r="272" spans="6:13" x14ac:dyDescent="0.25">
      <c r="F272" s="133" t="s">
        <v>657</v>
      </c>
      <c r="G272" s="21">
        <v>177.87</v>
      </c>
      <c r="H272" s="5">
        <v>44314.614386574074</v>
      </c>
      <c r="I272" s="133"/>
      <c r="J272" s="133" t="s">
        <v>658</v>
      </c>
      <c r="K272" s="21">
        <v>177.87</v>
      </c>
      <c r="L272" s="21">
        <v>0</v>
      </c>
      <c r="M272" s="5">
        <v>44314</v>
      </c>
    </row>
    <row r="273" spans="6:13" x14ac:dyDescent="0.25">
      <c r="F273" s="133" t="s">
        <v>659</v>
      </c>
      <c r="G273" s="21">
        <v>200</v>
      </c>
      <c r="H273" s="5">
        <v>44314.614733796298</v>
      </c>
      <c r="I273" s="133"/>
      <c r="J273" s="133" t="s">
        <v>660</v>
      </c>
      <c r="K273" s="21">
        <v>200</v>
      </c>
      <c r="L273" s="21">
        <v>19.989999999999998</v>
      </c>
      <c r="M273" s="5">
        <v>44314</v>
      </c>
    </row>
    <row r="274" spans="6:13" x14ac:dyDescent="0.25">
      <c r="F274" s="133" t="s">
        <v>661</v>
      </c>
      <c r="G274" s="21">
        <v>216.44</v>
      </c>
      <c r="H274" s="5">
        <v>44314.615289351852</v>
      </c>
      <c r="I274" s="133"/>
      <c r="J274" s="133" t="s">
        <v>662</v>
      </c>
      <c r="K274" s="21">
        <v>216.44</v>
      </c>
      <c r="L274" s="21">
        <v>0</v>
      </c>
      <c r="M274" s="5">
        <v>44314</v>
      </c>
    </row>
    <row r="275" spans="6:13" x14ac:dyDescent="0.25">
      <c r="F275" s="133" t="s">
        <v>663</v>
      </c>
      <c r="G275" s="21">
        <v>200.32</v>
      </c>
      <c r="H275" s="5">
        <v>44314.615798611114</v>
      </c>
      <c r="I275" s="133"/>
      <c r="J275" s="133" t="s">
        <v>664</v>
      </c>
      <c r="K275" s="21">
        <v>200.32</v>
      </c>
      <c r="L275" s="21">
        <v>0</v>
      </c>
      <c r="M275" s="5">
        <v>44314</v>
      </c>
    </row>
    <row r="276" spans="6:13" x14ac:dyDescent="0.25">
      <c r="F276" s="133" t="s">
        <v>665</v>
      </c>
      <c r="G276" s="21">
        <v>422.21</v>
      </c>
      <c r="H276" s="5">
        <v>44314.620833333334</v>
      </c>
      <c r="I276" s="133"/>
      <c r="J276" s="133" t="s">
        <v>666</v>
      </c>
      <c r="K276" s="21">
        <v>422.21</v>
      </c>
      <c r="L276" s="21">
        <v>0</v>
      </c>
      <c r="M276" s="5">
        <v>44314</v>
      </c>
    </row>
    <row r="277" spans="6:13" x14ac:dyDescent="0.25">
      <c r="F277" s="133" t="s">
        <v>667</v>
      </c>
      <c r="G277" s="21">
        <v>752.13</v>
      </c>
      <c r="H277" s="5">
        <v>44314.630439814813</v>
      </c>
      <c r="I277" s="133"/>
      <c r="J277" s="133" t="s">
        <v>410</v>
      </c>
      <c r="K277" s="21">
        <v>752.13</v>
      </c>
      <c r="L277" s="21">
        <v>0</v>
      </c>
      <c r="M277" s="5">
        <v>44314</v>
      </c>
    </row>
    <row r="278" spans="6:13" x14ac:dyDescent="0.25">
      <c r="F278" s="133"/>
      <c r="G278" s="21"/>
      <c r="H278" s="5"/>
      <c r="I278" s="133"/>
      <c r="J278" s="133" t="s">
        <v>668</v>
      </c>
      <c r="K278" s="21">
        <v>0</v>
      </c>
      <c r="L278" s="21">
        <v>416.46</v>
      </c>
      <c r="M278" s="5">
        <v>44314</v>
      </c>
    </row>
    <row r="279" spans="6:13" x14ac:dyDescent="0.25">
      <c r="F279" s="133" t="s">
        <v>672</v>
      </c>
      <c r="G279" s="21">
        <v>19.489999999999998</v>
      </c>
      <c r="H279" s="5">
        <v>44316.161921296298</v>
      </c>
      <c r="I279" s="133"/>
      <c r="J279" s="133" t="s">
        <v>669</v>
      </c>
      <c r="K279" s="21">
        <v>19.489999999999998</v>
      </c>
      <c r="L279" s="21">
        <v>0</v>
      </c>
      <c r="M279" s="5">
        <v>44316</v>
      </c>
    </row>
    <row r="280" spans="6:13" x14ac:dyDescent="0.25">
      <c r="F280" s="133" t="s">
        <v>673</v>
      </c>
      <c r="G280" s="21">
        <v>37</v>
      </c>
      <c r="H280" s="5">
        <v>44317.161979166667</v>
      </c>
      <c r="I280" s="133"/>
      <c r="J280" s="133" t="s">
        <v>670</v>
      </c>
      <c r="K280" s="21">
        <v>37</v>
      </c>
      <c r="L280" s="21">
        <v>0</v>
      </c>
      <c r="M280" s="5">
        <v>44317</v>
      </c>
    </row>
    <row r="281" spans="6:13" x14ac:dyDescent="0.25">
      <c r="F281" s="133" t="s">
        <v>674</v>
      </c>
      <c r="G281" s="21">
        <v>2600</v>
      </c>
      <c r="H281" s="5">
        <v>44319.162187499998</v>
      </c>
      <c r="I281" s="133"/>
      <c r="J281" s="133" t="s">
        <v>675</v>
      </c>
      <c r="K281" s="21">
        <v>2600</v>
      </c>
      <c r="L281" s="21">
        <v>0</v>
      </c>
      <c r="M281" s="5">
        <v>44319</v>
      </c>
    </row>
    <row r="282" spans="6:13" x14ac:dyDescent="0.25">
      <c r="F282" s="133" t="s">
        <v>676</v>
      </c>
      <c r="G282" s="21">
        <v>7957.55</v>
      </c>
      <c r="H282" s="5">
        <v>44320.163182870368</v>
      </c>
      <c r="I282" s="133"/>
      <c r="J282" s="133" t="s">
        <v>677</v>
      </c>
      <c r="K282" s="21">
        <v>7957.55</v>
      </c>
      <c r="L282" s="21">
        <v>0</v>
      </c>
      <c r="M282" s="5">
        <v>44320</v>
      </c>
    </row>
    <row r="283" spans="6:13" x14ac:dyDescent="0.25">
      <c r="F283" s="133" t="s">
        <v>678</v>
      </c>
      <c r="G283" s="21">
        <v>95</v>
      </c>
      <c r="H283" s="5">
        <v>44320.163275462961</v>
      </c>
      <c r="I283" s="133"/>
      <c r="J283" s="133" t="s">
        <v>677</v>
      </c>
      <c r="K283" s="21">
        <v>95</v>
      </c>
      <c r="L283" s="21">
        <v>0</v>
      </c>
      <c r="M283" s="5">
        <v>44320</v>
      </c>
    </row>
    <row r="284" spans="6:13" x14ac:dyDescent="0.25">
      <c r="F284" s="133" t="s">
        <v>679</v>
      </c>
      <c r="G284" s="21">
        <v>23.99</v>
      </c>
      <c r="H284" s="5">
        <v>44321.162060185183</v>
      </c>
      <c r="I284" s="133"/>
      <c r="J284" s="133" t="s">
        <v>680</v>
      </c>
      <c r="K284" s="21">
        <v>23.99</v>
      </c>
      <c r="L284" s="21">
        <v>0</v>
      </c>
      <c r="M284" s="5">
        <v>44321</v>
      </c>
    </row>
    <row r="285" spans="6:13" x14ac:dyDescent="0.25">
      <c r="F285" s="133" t="s">
        <v>681</v>
      </c>
      <c r="G285" s="21">
        <v>26.99</v>
      </c>
      <c r="H285" s="5">
        <v>44323.161898148152</v>
      </c>
      <c r="I285" s="133"/>
      <c r="J285" s="133" t="s">
        <v>682</v>
      </c>
      <c r="K285" s="21">
        <v>26.99</v>
      </c>
      <c r="L285" s="21">
        <v>0</v>
      </c>
      <c r="M285" s="5">
        <v>44323</v>
      </c>
    </row>
    <row r="286" spans="6:13" x14ac:dyDescent="0.25">
      <c r="F286" s="133" t="s">
        <v>683</v>
      </c>
      <c r="G286" s="21">
        <v>4904.41</v>
      </c>
      <c r="H286" s="5">
        <v>44327.162893518522</v>
      </c>
      <c r="I286" s="133"/>
      <c r="J286" s="133" t="s">
        <v>684</v>
      </c>
      <c r="K286" s="21">
        <v>4904.41</v>
      </c>
      <c r="L286" s="21">
        <v>0</v>
      </c>
      <c r="M286" s="5">
        <v>44327</v>
      </c>
    </row>
    <row r="287" spans="6:13" x14ac:dyDescent="0.25">
      <c r="F287" s="133" t="s">
        <v>685</v>
      </c>
      <c r="G287" s="21">
        <v>2261.89</v>
      </c>
      <c r="H287" s="5">
        <v>44330.57712962963</v>
      </c>
      <c r="I287" s="133"/>
      <c r="J287" s="133" t="s">
        <v>143</v>
      </c>
      <c r="K287" s="21">
        <v>2261.89</v>
      </c>
      <c r="L287" s="21">
        <v>0</v>
      </c>
      <c r="M287" s="5">
        <v>44330</v>
      </c>
    </row>
    <row r="288" spans="6:13" x14ac:dyDescent="0.25">
      <c r="F288" s="133" t="s">
        <v>686</v>
      </c>
      <c r="G288" s="21">
        <v>4567.71</v>
      </c>
      <c r="H288" s="5">
        <v>44330.577615740738</v>
      </c>
      <c r="I288" s="133"/>
      <c r="J288" s="133" t="s">
        <v>155</v>
      </c>
      <c r="K288" s="21">
        <v>4567.71</v>
      </c>
      <c r="L288" s="21">
        <v>0</v>
      </c>
      <c r="M288" s="5">
        <v>44330</v>
      </c>
    </row>
    <row r="289" spans="6:13" x14ac:dyDescent="0.25">
      <c r="F289" s="133" t="s">
        <v>687</v>
      </c>
      <c r="G289" s="21">
        <v>8159.58</v>
      </c>
      <c r="H289" s="5">
        <v>44330.578182870369</v>
      </c>
      <c r="I289" s="133"/>
      <c r="J289" s="133" t="s">
        <v>147</v>
      </c>
      <c r="K289" s="21">
        <v>8159.58</v>
      </c>
      <c r="L289" s="21">
        <v>0</v>
      </c>
      <c r="M289" s="5">
        <v>44330</v>
      </c>
    </row>
    <row r="290" spans="6:13" x14ac:dyDescent="0.25">
      <c r="F290" s="133" t="s">
        <v>688</v>
      </c>
      <c r="G290" s="21">
        <v>368.96</v>
      </c>
      <c r="H290" s="5">
        <v>44330.580833333333</v>
      </c>
      <c r="I290" s="133"/>
      <c r="J290" s="133" t="s">
        <v>618</v>
      </c>
      <c r="K290" s="21">
        <v>368.96</v>
      </c>
      <c r="L290" s="21">
        <v>0</v>
      </c>
      <c r="M290" s="5">
        <v>44330</v>
      </c>
    </row>
    <row r="291" spans="6:13" x14ac:dyDescent="0.25">
      <c r="F291" s="133" t="s">
        <v>689</v>
      </c>
      <c r="G291" s="21">
        <v>396.72</v>
      </c>
      <c r="H291" s="5">
        <v>44330.581712962965</v>
      </c>
      <c r="I291" s="133"/>
      <c r="J291" s="133" t="s">
        <v>153</v>
      </c>
      <c r="K291" s="21">
        <v>396.72</v>
      </c>
      <c r="L291" s="21">
        <v>0</v>
      </c>
      <c r="M291" s="5">
        <v>44330</v>
      </c>
    </row>
    <row r="292" spans="6:13" x14ac:dyDescent="0.25">
      <c r="F292" s="133" t="s">
        <v>690</v>
      </c>
      <c r="G292" s="21">
        <v>9652.94</v>
      </c>
      <c r="H292" s="5">
        <v>44330.582083333335</v>
      </c>
      <c r="I292" s="133"/>
      <c r="J292" s="133" t="s">
        <v>151</v>
      </c>
      <c r="K292" s="21">
        <v>9652.94</v>
      </c>
      <c r="L292" s="21">
        <v>0</v>
      </c>
      <c r="M292" s="5">
        <v>44330</v>
      </c>
    </row>
    <row r="293" spans="6:13" x14ac:dyDescent="0.25">
      <c r="F293" s="133"/>
      <c r="G293" s="133"/>
      <c r="H293" s="5"/>
      <c r="I293" s="133"/>
      <c r="J293" s="133" t="s">
        <v>691</v>
      </c>
      <c r="K293" s="21">
        <v>0</v>
      </c>
      <c r="L293" s="21">
        <v>5214.57</v>
      </c>
      <c r="M293" s="5">
        <v>44330</v>
      </c>
    </row>
    <row r="294" spans="6:13" x14ac:dyDescent="0.25">
      <c r="F294" s="133" t="s">
        <v>692</v>
      </c>
      <c r="G294" s="21">
        <v>14.99</v>
      </c>
      <c r="H294" s="5">
        <v>44331.162002314813</v>
      </c>
      <c r="I294" s="133"/>
      <c r="J294" s="133" t="s">
        <v>693</v>
      </c>
      <c r="K294" s="21">
        <v>14.99</v>
      </c>
      <c r="L294" s="21">
        <v>0</v>
      </c>
      <c r="M294" s="5">
        <v>44331</v>
      </c>
    </row>
    <row r="295" spans="6:13" x14ac:dyDescent="0.25">
      <c r="F295" s="133" t="s">
        <v>694</v>
      </c>
      <c r="G295" s="21">
        <v>24.99</v>
      </c>
      <c r="H295" s="5">
        <v>44332.161944444444</v>
      </c>
      <c r="I295" s="133"/>
      <c r="J295" s="133" t="s">
        <v>695</v>
      </c>
      <c r="K295" s="21">
        <v>24.99</v>
      </c>
      <c r="L295" s="21">
        <v>0</v>
      </c>
      <c r="M295" s="5">
        <v>44332</v>
      </c>
    </row>
    <row r="296" spans="6:13" x14ac:dyDescent="0.25">
      <c r="F296" s="133" t="s">
        <v>696</v>
      </c>
      <c r="G296" s="21">
        <v>2640</v>
      </c>
      <c r="H296" s="5">
        <v>44333.533750000002</v>
      </c>
      <c r="I296" s="133"/>
      <c r="J296" s="133" t="s">
        <v>697</v>
      </c>
      <c r="K296" s="21">
        <v>2640</v>
      </c>
      <c r="L296" s="21"/>
      <c r="M296" s="5">
        <v>44333</v>
      </c>
    </row>
    <row r="297" spans="6:13" x14ac:dyDescent="0.25">
      <c r="F297" s="133" t="s">
        <v>698</v>
      </c>
      <c r="G297" s="21">
        <v>1856.69</v>
      </c>
      <c r="H297" s="5">
        <v>44334.163275462961</v>
      </c>
      <c r="I297" s="133"/>
      <c r="J297" s="133" t="s">
        <v>699</v>
      </c>
      <c r="K297" s="21">
        <v>1856.69</v>
      </c>
      <c r="L297" s="21">
        <v>0</v>
      </c>
      <c r="M297" s="5">
        <v>44334</v>
      </c>
    </row>
    <row r="298" spans="6:13" x14ac:dyDescent="0.25">
      <c r="F298" s="133" t="s">
        <v>700</v>
      </c>
      <c r="G298" s="21">
        <v>1517.78</v>
      </c>
      <c r="H298" s="5">
        <v>44334.631689814814</v>
      </c>
      <c r="I298" s="133"/>
      <c r="J298" s="133" t="s">
        <v>701</v>
      </c>
      <c r="K298" s="21">
        <v>1517.78</v>
      </c>
      <c r="L298" s="21">
        <v>1111.1600000000001</v>
      </c>
      <c r="M298" s="5">
        <v>44334</v>
      </c>
    </row>
    <row r="299" spans="6:13" x14ac:dyDescent="0.25">
      <c r="F299" s="133" t="s">
        <v>702</v>
      </c>
      <c r="G299" s="21">
        <v>2601.65</v>
      </c>
      <c r="H299" s="5">
        <v>44334.632141203707</v>
      </c>
      <c r="I299" s="133"/>
      <c r="J299" s="133" t="s">
        <v>703</v>
      </c>
      <c r="K299" s="21">
        <v>2601.65</v>
      </c>
      <c r="L299" s="21">
        <v>0</v>
      </c>
      <c r="M299" s="5">
        <v>44334</v>
      </c>
    </row>
    <row r="300" spans="6:13" x14ac:dyDescent="0.25">
      <c r="F300" s="133" t="s">
        <v>704</v>
      </c>
      <c r="G300" s="21">
        <v>5919.71</v>
      </c>
      <c r="H300" s="5">
        <v>44334.6327662037</v>
      </c>
      <c r="I300" s="133"/>
      <c r="J300" s="133" t="s">
        <v>147</v>
      </c>
      <c r="K300" s="21">
        <v>5919.71</v>
      </c>
      <c r="L300" s="21">
        <v>0</v>
      </c>
      <c r="M300" s="5">
        <v>44334</v>
      </c>
    </row>
    <row r="301" spans="6:13" x14ac:dyDescent="0.25">
      <c r="F301" s="133" t="s">
        <v>705</v>
      </c>
      <c r="G301" s="21">
        <v>5436.27</v>
      </c>
      <c r="H301" s="5">
        <v>44334.633263888885</v>
      </c>
      <c r="I301" s="133"/>
      <c r="J301" s="133" t="s">
        <v>153</v>
      </c>
      <c r="K301" s="21">
        <v>5436.27</v>
      </c>
      <c r="L301" s="21">
        <v>0</v>
      </c>
      <c r="M301" s="5">
        <v>44334</v>
      </c>
    </row>
    <row r="302" spans="6:13" x14ac:dyDescent="0.25">
      <c r="F302" s="133" t="s">
        <v>706</v>
      </c>
      <c r="G302" s="21">
        <v>3276.15</v>
      </c>
      <c r="H302" s="5">
        <v>44334.633715277778</v>
      </c>
      <c r="I302" s="133"/>
      <c r="J302" s="133" t="s">
        <v>151</v>
      </c>
      <c r="K302" s="21">
        <v>3276.15</v>
      </c>
      <c r="L302" s="21">
        <v>0</v>
      </c>
      <c r="M302" s="5">
        <v>44334</v>
      </c>
    </row>
    <row r="303" spans="6:13" x14ac:dyDescent="0.25">
      <c r="F303" s="133" t="s">
        <v>707</v>
      </c>
      <c r="G303" s="21">
        <v>3750</v>
      </c>
      <c r="H303" s="5">
        <v>44334.660844907405</v>
      </c>
      <c r="I303" s="133"/>
      <c r="J303" s="133" t="s">
        <v>708</v>
      </c>
      <c r="K303" s="21">
        <v>3750</v>
      </c>
      <c r="L303" s="21"/>
      <c r="M303" s="5">
        <v>44334</v>
      </c>
    </row>
    <row r="304" spans="6:13" x14ac:dyDescent="0.25">
      <c r="F304" s="133" t="s">
        <v>709</v>
      </c>
      <c r="G304" s="21">
        <v>3750</v>
      </c>
      <c r="H304" s="5">
        <v>44334.805115740739</v>
      </c>
      <c r="I304" s="133"/>
      <c r="J304" s="133" t="s">
        <v>710</v>
      </c>
      <c r="K304" s="21">
        <v>3750</v>
      </c>
      <c r="L304" s="21"/>
      <c r="M304" s="5">
        <v>44334</v>
      </c>
    </row>
    <row r="305" spans="6:13" x14ac:dyDescent="0.25">
      <c r="F305" s="133" t="s">
        <v>711</v>
      </c>
      <c r="G305" s="21">
        <v>359.85</v>
      </c>
      <c r="H305" s="5">
        <v>44334.808136574073</v>
      </c>
      <c r="I305" s="133"/>
      <c r="J305" s="133" t="s">
        <v>712</v>
      </c>
      <c r="K305" s="21">
        <v>359.85</v>
      </c>
      <c r="L305" s="21"/>
      <c r="M305" s="5">
        <v>44334</v>
      </c>
    </row>
    <row r="306" spans="6:13" x14ac:dyDescent="0.25">
      <c r="F306" s="133" t="s">
        <v>713</v>
      </c>
      <c r="G306" s="21">
        <v>1349.55</v>
      </c>
      <c r="H306" s="5">
        <v>44334.809884259259</v>
      </c>
      <c r="I306" s="133"/>
      <c r="J306" s="133" t="s">
        <v>714</v>
      </c>
      <c r="K306" s="21">
        <v>1349.55</v>
      </c>
      <c r="L306" s="21"/>
      <c r="M306" s="5">
        <v>44334</v>
      </c>
    </row>
    <row r="307" spans="6:13" x14ac:dyDescent="0.25">
      <c r="F307" s="133" t="s">
        <v>715</v>
      </c>
      <c r="G307" s="21">
        <v>21.99</v>
      </c>
      <c r="H307" s="5">
        <v>44335.162627314814</v>
      </c>
      <c r="I307" s="133"/>
      <c r="J307" s="133" t="s">
        <v>716</v>
      </c>
      <c r="K307" s="21">
        <v>21.99</v>
      </c>
      <c r="L307" s="21">
        <v>0</v>
      </c>
      <c r="M307" s="5">
        <v>44335</v>
      </c>
    </row>
    <row r="308" spans="6:13" x14ac:dyDescent="0.25">
      <c r="F308" s="133" t="s">
        <v>717</v>
      </c>
      <c r="G308" s="21">
        <v>6602.7</v>
      </c>
      <c r="H308" s="5">
        <v>44341.163576388892</v>
      </c>
      <c r="I308" s="133"/>
      <c r="J308" s="133" t="s">
        <v>718</v>
      </c>
      <c r="K308" s="21">
        <v>6602.7</v>
      </c>
      <c r="L308" s="21">
        <v>0</v>
      </c>
      <c r="M308" s="5">
        <v>44341</v>
      </c>
    </row>
    <row r="309" spans="6:13" x14ac:dyDescent="0.25">
      <c r="F309" s="133" t="s">
        <v>719</v>
      </c>
      <c r="G309" s="21">
        <v>937.29</v>
      </c>
      <c r="H309" s="5">
        <v>44341.427615740744</v>
      </c>
      <c r="I309" s="133"/>
      <c r="J309" s="133" t="s">
        <v>143</v>
      </c>
      <c r="K309" s="21">
        <v>937.29</v>
      </c>
      <c r="L309" s="21">
        <v>0</v>
      </c>
      <c r="M309" s="5">
        <v>44341</v>
      </c>
    </row>
    <row r="310" spans="6:13" x14ac:dyDescent="0.25">
      <c r="F310" s="133" t="s">
        <v>720</v>
      </c>
      <c r="G310" s="21">
        <v>3863.95</v>
      </c>
      <c r="H310" s="5">
        <v>44341.428298611114</v>
      </c>
      <c r="I310" s="133"/>
      <c r="J310" s="133" t="s">
        <v>147</v>
      </c>
      <c r="K310" s="21">
        <v>3863.95</v>
      </c>
      <c r="L310" s="21">
        <v>0</v>
      </c>
      <c r="M310" s="5">
        <v>44341</v>
      </c>
    </row>
    <row r="311" spans="6:13" x14ac:dyDescent="0.25">
      <c r="F311" s="133" t="s">
        <v>721</v>
      </c>
      <c r="G311" s="21">
        <v>4407.58</v>
      </c>
      <c r="H311" s="5">
        <v>44341.428946759261</v>
      </c>
      <c r="I311" s="133"/>
      <c r="J311" s="133" t="s">
        <v>151</v>
      </c>
      <c r="K311" s="21">
        <v>4407.58</v>
      </c>
      <c r="L311" s="21">
        <v>0</v>
      </c>
      <c r="M311" s="5">
        <v>44341</v>
      </c>
    </row>
    <row r="312" spans="6:13" x14ac:dyDescent="0.25">
      <c r="F312" s="133" t="s">
        <v>722</v>
      </c>
      <c r="G312" s="21">
        <v>1753.4</v>
      </c>
      <c r="H312" s="5">
        <v>44341.429363425923</v>
      </c>
      <c r="I312" s="133"/>
      <c r="J312" s="133" t="s">
        <v>723</v>
      </c>
      <c r="K312" s="21">
        <v>1753.4</v>
      </c>
      <c r="L312" s="21">
        <v>0</v>
      </c>
      <c r="M312" s="5">
        <v>44341</v>
      </c>
    </row>
    <row r="313" spans="6:13" x14ac:dyDescent="0.25">
      <c r="F313" s="133" t="s">
        <v>724</v>
      </c>
      <c r="G313" s="21">
        <v>1116.8900000000001</v>
      </c>
      <c r="H313" s="5">
        <v>44341.4296412037</v>
      </c>
      <c r="I313" s="133"/>
      <c r="J313" s="133" t="s">
        <v>153</v>
      </c>
      <c r="K313" s="21">
        <v>1116.8900000000001</v>
      </c>
      <c r="L313" s="21">
        <v>0</v>
      </c>
      <c r="M313" s="5">
        <v>44341</v>
      </c>
    </row>
    <row r="314" spans="6:13" x14ac:dyDescent="0.25">
      <c r="F314" s="133" t="s">
        <v>725</v>
      </c>
      <c r="G314" s="21">
        <v>172.38</v>
      </c>
      <c r="H314" s="5">
        <v>44341.429884259262</v>
      </c>
      <c r="I314" s="133"/>
      <c r="J314" s="133" t="s">
        <v>726</v>
      </c>
      <c r="K314" s="21">
        <v>172.38</v>
      </c>
      <c r="L314" s="21">
        <v>0</v>
      </c>
      <c r="M314" s="5">
        <v>44341</v>
      </c>
    </row>
    <row r="315" spans="6:13" x14ac:dyDescent="0.25">
      <c r="F315" s="133" t="s">
        <v>727</v>
      </c>
      <c r="G315" s="21">
        <v>337.6</v>
      </c>
      <c r="H315" s="5">
        <v>44341.430185185185</v>
      </c>
      <c r="I315" s="133"/>
      <c r="J315" s="133" t="s">
        <v>728</v>
      </c>
      <c r="K315" s="21">
        <v>337.6</v>
      </c>
      <c r="L315" s="21">
        <v>6.99</v>
      </c>
      <c r="M315" s="5">
        <v>44341</v>
      </c>
    </row>
    <row r="316" spans="6:13" x14ac:dyDescent="0.25">
      <c r="F316" s="133" t="s">
        <v>729</v>
      </c>
      <c r="G316" s="21">
        <v>143.69</v>
      </c>
      <c r="H316" s="5">
        <v>44341.430393518516</v>
      </c>
      <c r="I316" s="133"/>
      <c r="J316" s="133" t="s">
        <v>668</v>
      </c>
      <c r="K316" s="21">
        <v>143.69</v>
      </c>
      <c r="L316" s="21">
        <v>0</v>
      </c>
      <c r="M316" s="5">
        <v>44341</v>
      </c>
    </row>
    <row r="317" spans="6:13" x14ac:dyDescent="0.25">
      <c r="F317" s="133" t="s">
        <v>730</v>
      </c>
      <c r="G317" s="21">
        <v>479.86</v>
      </c>
      <c r="H317" s="5">
        <v>44341.430625000001</v>
      </c>
      <c r="I317" s="133"/>
      <c r="J317" s="133" t="s">
        <v>731</v>
      </c>
      <c r="K317" s="21">
        <v>479.86</v>
      </c>
      <c r="L317" s="21">
        <v>0</v>
      </c>
      <c r="M317" s="5">
        <v>44341</v>
      </c>
    </row>
    <row r="318" spans="6:13" x14ac:dyDescent="0.25">
      <c r="F318" s="133" t="s">
        <v>732</v>
      </c>
      <c r="G318" s="21">
        <v>435.35</v>
      </c>
      <c r="H318" s="5">
        <v>44341.430902777778</v>
      </c>
      <c r="I318" s="133"/>
      <c r="J318" s="133" t="s">
        <v>733</v>
      </c>
      <c r="K318" s="21">
        <v>435.35</v>
      </c>
      <c r="L318" s="21">
        <v>0</v>
      </c>
      <c r="M318" s="5">
        <v>44341</v>
      </c>
    </row>
    <row r="319" spans="6:13" x14ac:dyDescent="0.25">
      <c r="F319" s="133" t="s">
        <v>734</v>
      </c>
      <c r="G319" s="21">
        <v>487.85</v>
      </c>
      <c r="H319" s="5">
        <v>44341.43546296296</v>
      </c>
      <c r="I319" s="133"/>
      <c r="J319" s="133" t="s">
        <v>735</v>
      </c>
      <c r="K319" s="21">
        <v>487.85</v>
      </c>
      <c r="L319" s="21">
        <v>0</v>
      </c>
      <c r="M319" s="5">
        <v>44341</v>
      </c>
    </row>
    <row r="320" spans="6:13" x14ac:dyDescent="0.25">
      <c r="F320" s="133" t="s">
        <v>736</v>
      </c>
      <c r="G320" s="21">
        <v>1266.3800000000001</v>
      </c>
      <c r="H320" s="5">
        <v>44341.435833333337</v>
      </c>
      <c r="I320" s="133"/>
      <c r="J320" s="133" t="s">
        <v>737</v>
      </c>
      <c r="K320" s="21">
        <v>1266.3800000000001</v>
      </c>
      <c r="L320" s="21">
        <v>0</v>
      </c>
      <c r="M320" s="5">
        <v>44341</v>
      </c>
    </row>
    <row r="321" spans="6:13" x14ac:dyDescent="0.25">
      <c r="F321" s="133" t="s">
        <v>738</v>
      </c>
      <c r="G321" s="21">
        <v>557.49</v>
      </c>
      <c r="H321" s="5">
        <v>44341.437037037038</v>
      </c>
      <c r="I321" s="133"/>
      <c r="J321" s="133" t="s">
        <v>739</v>
      </c>
      <c r="K321" s="21">
        <v>557.49</v>
      </c>
      <c r="L321" s="21">
        <v>0</v>
      </c>
      <c r="M321" s="5">
        <v>44341</v>
      </c>
    </row>
    <row r="322" spans="6:13" x14ac:dyDescent="0.25">
      <c r="F322" s="133" t="s">
        <v>740</v>
      </c>
      <c r="G322" s="21">
        <v>305.33</v>
      </c>
      <c r="H322" s="5">
        <v>44341.438518518517</v>
      </c>
      <c r="I322" s="133"/>
      <c r="J322" s="133" t="s">
        <v>741</v>
      </c>
      <c r="K322" s="21">
        <v>305.33</v>
      </c>
      <c r="L322" s="21">
        <v>59.99</v>
      </c>
      <c r="M322" s="5">
        <v>44341</v>
      </c>
    </row>
    <row r="323" spans="6:13" x14ac:dyDescent="0.25">
      <c r="F323" s="133" t="s">
        <v>742</v>
      </c>
      <c r="G323" s="21">
        <v>263.95999999999998</v>
      </c>
      <c r="H323" s="5">
        <v>44341.438842592594</v>
      </c>
      <c r="I323" s="133"/>
      <c r="J323" s="133" t="s">
        <v>743</v>
      </c>
      <c r="K323" s="21">
        <v>263.95999999999998</v>
      </c>
      <c r="L323" s="21">
        <v>60</v>
      </c>
      <c r="M323" s="5">
        <v>44341</v>
      </c>
    </row>
    <row r="324" spans="6:13" x14ac:dyDescent="0.25">
      <c r="F324" s="133" t="s">
        <v>744</v>
      </c>
      <c r="G324" s="21">
        <v>357.47</v>
      </c>
      <c r="H324" s="5">
        <v>44341.439085648148</v>
      </c>
      <c r="I324" s="133"/>
      <c r="J324" s="133" t="s">
        <v>745</v>
      </c>
      <c r="K324" s="21">
        <v>357.47</v>
      </c>
      <c r="L324" s="21">
        <v>0</v>
      </c>
      <c r="M324" s="5">
        <v>44341</v>
      </c>
    </row>
    <row r="325" spans="6:13" x14ac:dyDescent="0.25">
      <c r="F325" s="133" t="s">
        <v>746</v>
      </c>
      <c r="G325" s="21">
        <v>184.26</v>
      </c>
      <c r="H325" s="5">
        <v>44341.439317129632</v>
      </c>
      <c r="I325" s="133"/>
      <c r="J325" s="133" t="s">
        <v>747</v>
      </c>
      <c r="K325" s="21">
        <v>184.26</v>
      </c>
      <c r="L325" s="21">
        <v>16.989999999999998</v>
      </c>
      <c r="M325" s="5">
        <v>44341</v>
      </c>
    </row>
    <row r="326" spans="6:13" x14ac:dyDescent="0.25">
      <c r="F326" s="133" t="s">
        <v>748</v>
      </c>
      <c r="G326" s="21">
        <v>357.82</v>
      </c>
      <c r="H326" s="5">
        <v>44341.439699074072</v>
      </c>
      <c r="I326" s="133"/>
      <c r="J326" s="133" t="s">
        <v>749</v>
      </c>
      <c r="K326" s="21">
        <v>357.82</v>
      </c>
      <c r="L326" s="21">
        <v>0</v>
      </c>
      <c r="M326" s="5">
        <v>44341</v>
      </c>
    </row>
    <row r="327" spans="6:13" x14ac:dyDescent="0.25">
      <c r="F327" s="133" t="s">
        <v>750</v>
      </c>
      <c r="G327" s="21">
        <v>371.96</v>
      </c>
      <c r="H327" s="5">
        <v>44341.441087962965</v>
      </c>
      <c r="I327" s="133"/>
      <c r="J327" s="133" t="s">
        <v>751</v>
      </c>
      <c r="K327" s="21">
        <v>371.96</v>
      </c>
      <c r="L327" s="21">
        <v>0</v>
      </c>
      <c r="M327" s="5">
        <v>44341</v>
      </c>
    </row>
    <row r="328" spans="6:13" x14ac:dyDescent="0.25">
      <c r="F328" s="133" t="s">
        <v>752</v>
      </c>
      <c r="G328" s="21">
        <v>354.9</v>
      </c>
      <c r="H328" s="5">
        <v>44341.441307870373</v>
      </c>
      <c r="I328" s="133"/>
      <c r="J328" s="133" t="s">
        <v>753</v>
      </c>
      <c r="K328" s="21">
        <v>354.9</v>
      </c>
      <c r="L328" s="21">
        <v>0</v>
      </c>
      <c r="M328" s="5">
        <v>44341</v>
      </c>
    </row>
    <row r="329" spans="6:13" x14ac:dyDescent="0.25">
      <c r="F329" s="133" t="s">
        <v>754</v>
      </c>
      <c r="G329" s="21">
        <v>619.55999999999995</v>
      </c>
      <c r="H329" s="5">
        <v>44341.441666666666</v>
      </c>
      <c r="I329" s="133"/>
      <c r="J329" s="133" t="s">
        <v>755</v>
      </c>
      <c r="K329" s="21">
        <v>619.55999999999995</v>
      </c>
      <c r="L329" s="21">
        <v>0</v>
      </c>
      <c r="M329" s="5">
        <v>44341</v>
      </c>
    </row>
    <row r="330" spans="6:13" x14ac:dyDescent="0.25">
      <c r="F330" s="133" t="s">
        <v>756</v>
      </c>
      <c r="G330" s="21">
        <v>173.97</v>
      </c>
      <c r="H330" s="5">
        <v>44341.442511574074</v>
      </c>
      <c r="I330" s="133"/>
      <c r="J330" s="133" t="s">
        <v>757</v>
      </c>
      <c r="K330" s="21">
        <v>173.97</v>
      </c>
      <c r="L330" s="21">
        <v>19.989999999999998</v>
      </c>
      <c r="M330" s="5">
        <v>44341</v>
      </c>
    </row>
    <row r="331" spans="6:13" x14ac:dyDescent="0.25">
      <c r="F331" s="133" t="s">
        <v>758</v>
      </c>
      <c r="G331" s="21">
        <v>3954.31</v>
      </c>
      <c r="H331" s="5">
        <v>44341.442824074074</v>
      </c>
      <c r="I331" s="133"/>
      <c r="J331" s="133" t="s">
        <v>759</v>
      </c>
      <c r="K331" s="21">
        <v>3954.31</v>
      </c>
      <c r="L331" s="21">
        <v>76.3</v>
      </c>
      <c r="M331" s="5">
        <v>44341</v>
      </c>
    </row>
    <row r="332" spans="6:13" x14ac:dyDescent="0.25">
      <c r="F332" s="133" t="s">
        <v>760</v>
      </c>
      <c r="G332" s="21">
        <v>170.78</v>
      </c>
      <c r="H332" s="5">
        <v>44341.443229166667</v>
      </c>
      <c r="I332" s="133"/>
      <c r="J332" s="133" t="s">
        <v>761</v>
      </c>
      <c r="K332" s="21">
        <v>170.78</v>
      </c>
      <c r="L332" s="21">
        <v>0</v>
      </c>
      <c r="M332" s="5">
        <v>44341</v>
      </c>
    </row>
    <row r="333" spans="6:13" x14ac:dyDescent="0.25">
      <c r="F333" s="133" t="s">
        <v>762</v>
      </c>
      <c r="G333" s="21">
        <v>851.35</v>
      </c>
      <c r="H333" s="5">
        <v>44341.443530092591</v>
      </c>
      <c r="I333" s="133"/>
      <c r="J333" s="133" t="s">
        <v>763</v>
      </c>
      <c r="K333" s="21">
        <v>851.35</v>
      </c>
      <c r="L333" s="21">
        <v>0</v>
      </c>
      <c r="M333" s="5">
        <v>44341</v>
      </c>
    </row>
    <row r="334" spans="6:13" x14ac:dyDescent="0.25">
      <c r="F334" s="133" t="s">
        <v>764</v>
      </c>
      <c r="G334" s="21">
        <v>778.19</v>
      </c>
      <c r="H334" s="5">
        <v>44341.443842592591</v>
      </c>
      <c r="I334" s="133"/>
      <c r="J334" s="133" t="s">
        <v>765</v>
      </c>
      <c r="K334" s="21">
        <v>778.19</v>
      </c>
      <c r="L334" s="21">
        <v>0</v>
      </c>
      <c r="M334" s="5">
        <v>44341</v>
      </c>
    </row>
    <row r="335" spans="6:13" x14ac:dyDescent="0.25">
      <c r="F335" s="133" t="s">
        <v>766</v>
      </c>
      <c r="G335" s="21">
        <v>248.33</v>
      </c>
      <c r="H335" s="5">
        <v>44341.444131944445</v>
      </c>
      <c r="I335" s="133"/>
      <c r="J335" s="133" t="s">
        <v>767</v>
      </c>
      <c r="K335" s="21">
        <v>248.33</v>
      </c>
      <c r="L335" s="21">
        <v>0</v>
      </c>
      <c r="M335" s="5">
        <v>44341</v>
      </c>
    </row>
    <row r="336" spans="6:13" x14ac:dyDescent="0.25">
      <c r="F336" s="133" t="s">
        <v>768</v>
      </c>
      <c r="G336" s="21">
        <v>464.6</v>
      </c>
      <c r="H336" s="5">
        <v>44341.444421296299</v>
      </c>
      <c r="I336" s="133"/>
      <c r="J336" s="133" t="s">
        <v>769</v>
      </c>
      <c r="K336" s="21">
        <v>464.6</v>
      </c>
      <c r="L336" s="21">
        <v>0</v>
      </c>
      <c r="M336" s="5">
        <v>44341</v>
      </c>
    </row>
    <row r="337" spans="6:13" x14ac:dyDescent="0.25">
      <c r="F337" s="133" t="s">
        <v>770</v>
      </c>
      <c r="G337" s="21">
        <v>192.89</v>
      </c>
      <c r="H337" s="5">
        <v>44341.444780092592</v>
      </c>
      <c r="I337" s="133"/>
      <c r="J337" s="133" t="s">
        <v>771</v>
      </c>
      <c r="K337" s="21">
        <v>192.89</v>
      </c>
      <c r="L337" s="21">
        <v>0</v>
      </c>
      <c r="M337" s="5">
        <v>44341</v>
      </c>
    </row>
    <row r="338" spans="6:13" x14ac:dyDescent="0.25">
      <c r="F338" s="133" t="s">
        <v>772</v>
      </c>
      <c r="G338" s="21">
        <v>200.48</v>
      </c>
      <c r="H338" s="5">
        <v>44341.445069444446</v>
      </c>
      <c r="I338" s="133"/>
      <c r="J338" s="133" t="s">
        <v>773</v>
      </c>
      <c r="K338" s="21">
        <v>200.48</v>
      </c>
      <c r="L338" s="21">
        <v>0</v>
      </c>
      <c r="M338" s="5">
        <v>44341</v>
      </c>
    </row>
    <row r="339" spans="6:13" x14ac:dyDescent="0.25">
      <c r="F339" s="133" t="s">
        <v>774</v>
      </c>
      <c r="G339" s="21">
        <v>136.5</v>
      </c>
      <c r="H339" s="5">
        <v>44342.161898148152</v>
      </c>
      <c r="I339" s="133"/>
      <c r="J339" s="133" t="s">
        <v>775</v>
      </c>
      <c r="K339" s="21">
        <v>136.5</v>
      </c>
      <c r="L339" s="21">
        <v>0</v>
      </c>
      <c r="M339" s="5">
        <v>44342</v>
      </c>
    </row>
    <row r="340" spans="6:13" x14ac:dyDescent="0.25">
      <c r="F340" s="133" t="s">
        <v>776</v>
      </c>
      <c r="G340" s="21">
        <v>1280.45</v>
      </c>
      <c r="H340" s="5">
        <v>44344.586064814815</v>
      </c>
      <c r="I340" s="133"/>
      <c r="J340" s="133" t="s">
        <v>777</v>
      </c>
      <c r="K340" s="21">
        <v>1280.45</v>
      </c>
      <c r="L340" s="21">
        <v>160</v>
      </c>
      <c r="M340" s="5">
        <v>44344</v>
      </c>
    </row>
    <row r="341" spans="6:13" x14ac:dyDescent="0.25">
      <c r="F341" s="133" t="s">
        <v>778</v>
      </c>
      <c r="G341" s="21">
        <v>1119.29</v>
      </c>
      <c r="H341" s="5">
        <v>44344.587268518517</v>
      </c>
      <c r="I341" s="133"/>
      <c r="J341" s="133" t="s">
        <v>143</v>
      </c>
      <c r="K341" s="21">
        <v>1119.29</v>
      </c>
      <c r="L341" s="21">
        <v>0</v>
      </c>
      <c r="M341" s="5">
        <v>44344</v>
      </c>
    </row>
    <row r="342" spans="6:13" x14ac:dyDescent="0.25">
      <c r="F342" s="133" t="s">
        <v>779</v>
      </c>
      <c r="G342" s="21">
        <v>104.98</v>
      </c>
      <c r="H342" s="5">
        <v>44344.58902777778</v>
      </c>
      <c r="I342" s="133"/>
      <c r="J342" s="133" t="s">
        <v>780</v>
      </c>
      <c r="K342" s="21">
        <v>104.98</v>
      </c>
      <c r="L342" s="21">
        <v>61.44</v>
      </c>
      <c r="M342" s="5">
        <v>44344</v>
      </c>
    </row>
    <row r="343" spans="6:13" x14ac:dyDescent="0.25">
      <c r="F343" s="133" t="s">
        <v>781</v>
      </c>
      <c r="G343" s="21">
        <v>306.89</v>
      </c>
      <c r="H343" s="5">
        <v>44344.589814814812</v>
      </c>
      <c r="I343" s="133"/>
      <c r="J343" s="133" t="s">
        <v>782</v>
      </c>
      <c r="K343" s="21">
        <v>306.89</v>
      </c>
      <c r="L343" s="21">
        <v>0</v>
      </c>
      <c r="M343" s="5">
        <v>44344</v>
      </c>
    </row>
    <row r="344" spans="6:13" x14ac:dyDescent="0.25">
      <c r="F344" s="133" t="s">
        <v>783</v>
      </c>
      <c r="G344" s="21">
        <v>12</v>
      </c>
      <c r="H344" s="5">
        <v>44347.161909722221</v>
      </c>
      <c r="I344" s="133"/>
      <c r="J344" s="133" t="s">
        <v>784</v>
      </c>
      <c r="K344" s="21">
        <v>12</v>
      </c>
      <c r="L344" s="21">
        <v>0</v>
      </c>
      <c r="M344" s="5">
        <v>44347</v>
      </c>
    </row>
    <row r="345" spans="6:13" x14ac:dyDescent="0.25">
      <c r="F345" s="133" t="s">
        <v>802</v>
      </c>
      <c r="G345" s="21">
        <v>6708.91</v>
      </c>
      <c r="H345" s="5">
        <v>44348.163668981484</v>
      </c>
      <c r="I345" s="133"/>
      <c r="J345" s="133" t="s">
        <v>785</v>
      </c>
      <c r="K345" s="21">
        <v>6708.91</v>
      </c>
      <c r="L345" s="21">
        <v>0</v>
      </c>
      <c r="M345" s="5">
        <v>44348</v>
      </c>
    </row>
    <row r="346" spans="6:13" x14ac:dyDescent="0.25">
      <c r="F346" s="133" t="s">
        <v>803</v>
      </c>
      <c r="G346" s="21">
        <v>14.99</v>
      </c>
      <c r="H346" s="5">
        <v>44348.163738425923</v>
      </c>
      <c r="I346" s="133"/>
      <c r="J346" s="133" t="s">
        <v>785</v>
      </c>
      <c r="K346" s="21">
        <v>14.99</v>
      </c>
      <c r="L346" s="21">
        <v>0</v>
      </c>
      <c r="M346" s="5">
        <v>44348</v>
      </c>
    </row>
    <row r="347" spans="6:13" x14ac:dyDescent="0.25">
      <c r="F347" s="133" t="s">
        <v>804</v>
      </c>
      <c r="G347" s="21">
        <v>4470.67</v>
      </c>
      <c r="H347" s="5">
        <v>44348.459432870368</v>
      </c>
      <c r="I347" s="133"/>
      <c r="J347" s="133" t="s">
        <v>155</v>
      </c>
      <c r="K347" s="21">
        <v>4470.67</v>
      </c>
      <c r="L347" s="21">
        <v>0</v>
      </c>
      <c r="M347" s="5">
        <v>44348</v>
      </c>
    </row>
    <row r="348" spans="6:13" x14ac:dyDescent="0.25">
      <c r="F348" s="133" t="s">
        <v>805</v>
      </c>
      <c r="G348" s="21">
        <v>5792.17</v>
      </c>
      <c r="H348" s="5">
        <v>44348.460127314815</v>
      </c>
      <c r="I348" s="133"/>
      <c r="J348" s="133" t="s">
        <v>147</v>
      </c>
      <c r="K348" s="21">
        <v>5792.17</v>
      </c>
      <c r="L348" s="21">
        <v>0</v>
      </c>
      <c r="M348" s="5">
        <v>44348</v>
      </c>
    </row>
    <row r="349" spans="6:13" x14ac:dyDescent="0.25">
      <c r="F349" s="133" t="s">
        <v>806</v>
      </c>
      <c r="G349" s="21">
        <v>74.95</v>
      </c>
      <c r="H349" s="5">
        <v>44348.460706018515</v>
      </c>
      <c r="I349" s="133"/>
      <c r="J349" s="133" t="s">
        <v>786</v>
      </c>
      <c r="K349" s="21">
        <v>74.95</v>
      </c>
      <c r="L349" s="21">
        <v>9539.58</v>
      </c>
      <c r="M349" s="5">
        <v>44348</v>
      </c>
    </row>
    <row r="350" spans="6:13" x14ac:dyDescent="0.25">
      <c r="F350" s="133" t="s">
        <v>807</v>
      </c>
      <c r="G350" s="21">
        <v>64.98</v>
      </c>
      <c r="H350" s="5">
        <v>44348.461145833331</v>
      </c>
      <c r="I350" s="133"/>
      <c r="J350" s="133" t="s">
        <v>195</v>
      </c>
      <c r="K350" s="21">
        <v>64.98</v>
      </c>
      <c r="L350" s="21">
        <v>0</v>
      </c>
      <c r="M350" s="5">
        <v>44348</v>
      </c>
    </row>
    <row r="351" spans="6:13" x14ac:dyDescent="0.25">
      <c r="F351" s="133" t="s">
        <v>808</v>
      </c>
      <c r="G351" s="21">
        <v>823.42</v>
      </c>
      <c r="H351" s="5">
        <v>44348.461909722224</v>
      </c>
      <c r="I351" s="133"/>
      <c r="J351" s="133" t="s">
        <v>153</v>
      </c>
      <c r="K351" s="21">
        <v>823.42</v>
      </c>
      <c r="L351" s="21">
        <v>0</v>
      </c>
      <c r="M351" s="5">
        <v>44348</v>
      </c>
    </row>
    <row r="352" spans="6:13" x14ac:dyDescent="0.25">
      <c r="F352" s="133" t="s">
        <v>809</v>
      </c>
      <c r="G352" s="21">
        <v>4456.49</v>
      </c>
      <c r="H352" s="5">
        <v>44348.462581018517</v>
      </c>
      <c r="I352" s="133"/>
      <c r="J352" s="133" t="s">
        <v>151</v>
      </c>
      <c r="K352" s="21">
        <v>4456.49</v>
      </c>
      <c r="L352" s="21">
        <v>0</v>
      </c>
      <c r="M352" s="5">
        <v>44348</v>
      </c>
    </row>
    <row r="353" spans="6:13" x14ac:dyDescent="0.25">
      <c r="F353" s="133" t="s">
        <v>810</v>
      </c>
      <c r="G353" s="21">
        <v>2908.4</v>
      </c>
      <c r="H353" s="5">
        <v>44351.733738425923</v>
      </c>
      <c r="I353" s="133"/>
      <c r="J353" s="133" t="s">
        <v>811</v>
      </c>
      <c r="K353" s="21">
        <v>2908.4</v>
      </c>
      <c r="L353" s="21">
        <v>0</v>
      </c>
      <c r="M353" s="5">
        <v>44351</v>
      </c>
    </row>
    <row r="354" spans="6:13" x14ac:dyDescent="0.25">
      <c r="F354" s="133" t="s">
        <v>812</v>
      </c>
      <c r="G354" s="21">
        <v>1430</v>
      </c>
      <c r="H354" s="5">
        <v>44354.161944444444</v>
      </c>
      <c r="I354" s="133"/>
      <c r="J354" s="133" t="s">
        <v>813</v>
      </c>
      <c r="K354" s="21">
        <v>1430</v>
      </c>
      <c r="L354" s="21">
        <v>0</v>
      </c>
      <c r="M354" s="5">
        <v>44354</v>
      </c>
    </row>
    <row r="355" spans="6:13" x14ac:dyDescent="0.25">
      <c r="F355" s="133" t="s">
        <v>814</v>
      </c>
      <c r="G355" s="21">
        <v>1433.76</v>
      </c>
      <c r="H355" s="5">
        <v>44355.16265046296</v>
      </c>
      <c r="I355" s="133"/>
      <c r="J355" s="133" t="s">
        <v>815</v>
      </c>
      <c r="K355" s="21">
        <v>1433.76</v>
      </c>
      <c r="L355" s="21">
        <v>0</v>
      </c>
      <c r="M355" s="5">
        <v>44355</v>
      </c>
    </row>
    <row r="356" spans="6:13" x14ac:dyDescent="0.25">
      <c r="F356" s="133" t="s">
        <v>816</v>
      </c>
      <c r="G356" s="21">
        <v>39.979999999999997</v>
      </c>
      <c r="H356" s="5">
        <v>44356.161874999998</v>
      </c>
      <c r="I356" s="133"/>
      <c r="J356" s="133" t="s">
        <v>817</v>
      </c>
      <c r="K356" s="21">
        <v>39.979999999999997</v>
      </c>
      <c r="L356" s="21">
        <v>0</v>
      </c>
      <c r="M356" s="5">
        <v>44356</v>
      </c>
    </row>
    <row r="357" spans="6:13" x14ac:dyDescent="0.25">
      <c r="F357" s="133" t="s">
        <v>818</v>
      </c>
      <c r="G357" s="21">
        <v>58.1</v>
      </c>
      <c r="H357" s="5">
        <v>44357.161840277775</v>
      </c>
      <c r="I357" s="133"/>
      <c r="J357" s="133" t="s">
        <v>819</v>
      </c>
      <c r="K357" s="21">
        <v>58.1</v>
      </c>
      <c r="L357" s="21">
        <v>0</v>
      </c>
      <c r="M357" s="5">
        <v>44357</v>
      </c>
    </row>
    <row r="358" spans="6:13" x14ac:dyDescent="0.25">
      <c r="F358" s="133" t="s">
        <v>820</v>
      </c>
      <c r="G358" s="21">
        <v>1194.8900000000001</v>
      </c>
      <c r="H358" s="5">
        <v>44358.461689814816</v>
      </c>
      <c r="I358" s="133"/>
      <c r="J358" s="133" t="s">
        <v>143</v>
      </c>
      <c r="K358" s="21">
        <v>1194.8900000000001</v>
      </c>
      <c r="L358" s="21">
        <v>0</v>
      </c>
      <c r="M358" s="5">
        <v>44358</v>
      </c>
    </row>
    <row r="359" spans="6:13" x14ac:dyDescent="0.25">
      <c r="F359" s="133" t="s">
        <v>821</v>
      </c>
      <c r="G359" s="21">
        <v>1737.74</v>
      </c>
      <c r="H359" s="5">
        <v>44358.462222222224</v>
      </c>
      <c r="I359" s="133"/>
      <c r="J359" s="133" t="s">
        <v>143</v>
      </c>
      <c r="K359" s="21">
        <v>1737.74</v>
      </c>
      <c r="L359" s="21">
        <v>0</v>
      </c>
      <c r="M359" s="5">
        <v>44358</v>
      </c>
    </row>
    <row r="360" spans="6:13" x14ac:dyDescent="0.25">
      <c r="F360" s="133" t="s">
        <v>822</v>
      </c>
      <c r="G360" s="21">
        <v>5574.92</v>
      </c>
      <c r="H360" s="5">
        <v>44358.463009259256</v>
      </c>
      <c r="I360" s="133"/>
      <c r="J360" s="133" t="s">
        <v>147</v>
      </c>
      <c r="K360" s="21">
        <v>5574.92</v>
      </c>
      <c r="L360" s="21">
        <v>0</v>
      </c>
      <c r="M360" s="5">
        <v>44358</v>
      </c>
    </row>
    <row r="361" spans="6:13" x14ac:dyDescent="0.25">
      <c r="F361" s="133" t="s">
        <v>823</v>
      </c>
      <c r="G361" s="21">
        <v>4310.2700000000004</v>
      </c>
      <c r="H361" s="5">
        <v>44358.46371527778</v>
      </c>
      <c r="I361" s="133"/>
      <c r="J361" s="133" t="s">
        <v>151</v>
      </c>
      <c r="K361" s="21">
        <v>4310.2700000000004</v>
      </c>
      <c r="L361" s="21">
        <v>0</v>
      </c>
      <c r="M361" s="5">
        <v>44358</v>
      </c>
    </row>
    <row r="362" spans="6:13" x14ac:dyDescent="0.25">
      <c r="F362" s="133" t="s">
        <v>824</v>
      </c>
      <c r="G362" s="21">
        <v>658.2</v>
      </c>
      <c r="H362" s="5">
        <v>44358.465266203704</v>
      </c>
      <c r="I362" s="133"/>
      <c r="J362" s="133" t="s">
        <v>153</v>
      </c>
      <c r="K362" s="21">
        <v>658.2</v>
      </c>
      <c r="L362" s="21">
        <v>0</v>
      </c>
      <c r="M362" s="5">
        <v>44358</v>
      </c>
    </row>
    <row r="363" spans="6:13" x14ac:dyDescent="0.25">
      <c r="F363" s="133" t="s">
        <v>825</v>
      </c>
      <c r="G363" s="21">
        <v>16.989999999999998</v>
      </c>
      <c r="H363" s="5">
        <v>44359.161817129629</v>
      </c>
      <c r="I363" s="133"/>
      <c r="J363" s="133" t="s">
        <v>826</v>
      </c>
      <c r="K363" s="21">
        <v>16.989999999999998</v>
      </c>
      <c r="L363" s="21">
        <v>0</v>
      </c>
      <c r="M363" s="5">
        <v>44359</v>
      </c>
    </row>
    <row r="364" spans="6:13" x14ac:dyDescent="0.25">
      <c r="F364" s="133" t="s">
        <v>827</v>
      </c>
      <c r="G364" s="21">
        <v>32.96</v>
      </c>
      <c r="H364" s="5">
        <v>44361.634699074071</v>
      </c>
      <c r="I364" s="133"/>
      <c r="J364" s="133" t="s">
        <v>414</v>
      </c>
      <c r="K364" s="21">
        <v>32.96</v>
      </c>
      <c r="L364" s="21">
        <v>0</v>
      </c>
      <c r="M364" s="5">
        <v>44361</v>
      </c>
    </row>
    <row r="365" spans="6:13" x14ac:dyDescent="0.25">
      <c r="F365" s="133" t="s">
        <v>828</v>
      </c>
      <c r="G365" s="21">
        <v>1049.97</v>
      </c>
      <c r="H365" s="5">
        <v>44362.162604166668</v>
      </c>
      <c r="I365" s="133"/>
      <c r="J365" s="133" t="s">
        <v>829</v>
      </c>
      <c r="K365" s="21">
        <v>1049.97</v>
      </c>
      <c r="L365" s="21">
        <v>0</v>
      </c>
      <c r="M365" s="5">
        <v>44362</v>
      </c>
    </row>
    <row r="366" spans="6:13" x14ac:dyDescent="0.25">
      <c r="F366" s="133" t="s">
        <v>830</v>
      </c>
      <c r="G366" s="21">
        <v>76.3</v>
      </c>
      <c r="H366" s="5">
        <v>44364.16196759259</v>
      </c>
      <c r="I366" s="133"/>
      <c r="J366" s="133" t="s">
        <v>831</v>
      </c>
      <c r="K366" s="21">
        <v>76.3</v>
      </c>
      <c r="L366" s="21">
        <v>0</v>
      </c>
      <c r="M366" s="5">
        <v>44364</v>
      </c>
    </row>
    <row r="367" spans="6:13" x14ac:dyDescent="0.25">
      <c r="F367" s="133" t="s">
        <v>832</v>
      </c>
      <c r="G367" s="21">
        <v>1411.9</v>
      </c>
      <c r="H367" s="5">
        <v>44364.822754629633</v>
      </c>
      <c r="I367" s="133"/>
      <c r="J367" s="133" t="s">
        <v>143</v>
      </c>
      <c r="K367" s="21">
        <v>1411.9</v>
      </c>
      <c r="L367" s="21">
        <v>0</v>
      </c>
      <c r="M367" s="5">
        <v>44364</v>
      </c>
    </row>
    <row r="368" spans="6:13" x14ac:dyDescent="0.25">
      <c r="F368" s="133" t="s">
        <v>833</v>
      </c>
      <c r="G368" s="21">
        <v>2697.46</v>
      </c>
      <c r="H368" s="5">
        <v>44364.823599537034</v>
      </c>
      <c r="I368" s="133"/>
      <c r="J368" s="133" t="s">
        <v>834</v>
      </c>
      <c r="K368" s="21">
        <v>2697.46</v>
      </c>
      <c r="L368" s="21">
        <v>3031.15</v>
      </c>
      <c r="M368" s="5">
        <v>44364</v>
      </c>
    </row>
    <row r="369" spans="6:13" x14ac:dyDescent="0.25">
      <c r="F369" s="133" t="s">
        <v>835</v>
      </c>
      <c r="G369" s="21">
        <v>3695.73</v>
      </c>
      <c r="H369" s="5">
        <v>44364.824155092596</v>
      </c>
      <c r="I369" s="133"/>
      <c r="J369" s="133" t="s">
        <v>151</v>
      </c>
      <c r="K369" s="21">
        <v>3695.73</v>
      </c>
      <c r="L369" s="21">
        <v>0</v>
      </c>
      <c r="M369" s="5">
        <v>44364</v>
      </c>
    </row>
    <row r="370" spans="6:13" x14ac:dyDescent="0.25">
      <c r="F370" s="133" t="s">
        <v>836</v>
      </c>
      <c r="G370" s="21">
        <v>6454.81</v>
      </c>
      <c r="H370" s="5">
        <v>44364.826608796298</v>
      </c>
      <c r="I370" s="133"/>
      <c r="J370" s="133" t="s">
        <v>147</v>
      </c>
      <c r="K370" s="21">
        <v>6454.81</v>
      </c>
      <c r="L370" s="21">
        <v>0</v>
      </c>
      <c r="M370" s="5">
        <v>44364</v>
      </c>
    </row>
    <row r="371" spans="6:13" x14ac:dyDescent="0.25">
      <c r="F371" s="133" t="s">
        <v>837</v>
      </c>
      <c r="G371" s="21">
        <v>588.39</v>
      </c>
      <c r="H371" s="5">
        <v>44364.82707175926</v>
      </c>
      <c r="I371" s="133"/>
      <c r="J371" s="133" t="s">
        <v>153</v>
      </c>
      <c r="K371" s="21">
        <v>588.39</v>
      </c>
      <c r="L371" s="21">
        <v>0</v>
      </c>
      <c r="M371" s="5">
        <v>44364</v>
      </c>
    </row>
    <row r="372" spans="6:13" x14ac:dyDescent="0.25">
      <c r="F372" s="133" t="s">
        <v>838</v>
      </c>
      <c r="G372" s="21">
        <v>11241.98</v>
      </c>
      <c r="H372" s="5">
        <v>44364.829664351855</v>
      </c>
      <c r="I372" s="133"/>
      <c r="J372" s="133" t="s">
        <v>839</v>
      </c>
      <c r="K372" s="21">
        <v>11241.98</v>
      </c>
      <c r="L372" s="21">
        <v>218.9</v>
      </c>
      <c r="M372" s="5">
        <v>44364</v>
      </c>
    </row>
    <row r="373" spans="6:13" x14ac:dyDescent="0.25">
      <c r="F373" s="133" t="s">
        <v>840</v>
      </c>
      <c r="G373" s="21">
        <v>398.49</v>
      </c>
      <c r="H373" s="5">
        <v>44369.162511574075</v>
      </c>
      <c r="I373" s="133"/>
      <c r="J373" s="133" t="s">
        <v>841</v>
      </c>
      <c r="K373" s="21">
        <v>398.49</v>
      </c>
      <c r="L373" s="21">
        <v>0</v>
      </c>
      <c r="M373" s="5">
        <v>44369</v>
      </c>
    </row>
    <row r="374" spans="6:13" x14ac:dyDescent="0.25">
      <c r="F374" s="133" t="s">
        <v>842</v>
      </c>
      <c r="G374" s="21">
        <v>418.15</v>
      </c>
      <c r="H374" s="5">
        <v>44370.162187499998</v>
      </c>
      <c r="I374" s="133"/>
      <c r="J374" s="133" t="s">
        <v>843</v>
      </c>
      <c r="K374" s="21">
        <v>418.15</v>
      </c>
      <c r="L374" s="21">
        <v>0</v>
      </c>
      <c r="M374" s="5">
        <v>44370</v>
      </c>
    </row>
    <row r="375" spans="6:13" x14ac:dyDescent="0.25">
      <c r="F375" s="133" t="s">
        <v>844</v>
      </c>
      <c r="G375" s="21">
        <v>106.29</v>
      </c>
      <c r="H375" s="5">
        <v>44373.161921296298</v>
      </c>
      <c r="I375" s="133"/>
      <c r="J375" s="133" t="s">
        <v>845</v>
      </c>
      <c r="K375" s="21">
        <v>106.29</v>
      </c>
      <c r="L375" s="21">
        <v>0</v>
      </c>
      <c r="M375" s="5">
        <v>44373</v>
      </c>
    </row>
    <row r="376" spans="6:13" x14ac:dyDescent="0.25">
      <c r="F376" s="133" t="s">
        <v>846</v>
      </c>
      <c r="G376" s="21">
        <v>1025.8</v>
      </c>
      <c r="H376" s="5">
        <v>44375.514768518522</v>
      </c>
      <c r="I376" s="133"/>
      <c r="J376" s="133" t="s">
        <v>143</v>
      </c>
      <c r="K376" s="21">
        <v>1025.8</v>
      </c>
      <c r="L376" s="21">
        <v>0</v>
      </c>
      <c r="M376" s="5">
        <v>44375</v>
      </c>
    </row>
    <row r="377" spans="6:13" x14ac:dyDescent="0.25">
      <c r="F377" s="133" t="s">
        <v>847</v>
      </c>
      <c r="G377" s="21">
        <v>894.27</v>
      </c>
      <c r="H377" s="5">
        <v>44375.516250000001</v>
      </c>
      <c r="I377" s="133"/>
      <c r="J377" s="133" t="s">
        <v>848</v>
      </c>
      <c r="K377" s="21">
        <v>894.27</v>
      </c>
      <c r="L377" s="21">
        <v>0</v>
      </c>
      <c r="M377" s="5">
        <v>44375</v>
      </c>
    </row>
    <row r="378" spans="6:13" x14ac:dyDescent="0.25">
      <c r="F378" s="133" t="s">
        <v>849</v>
      </c>
      <c r="G378" s="21">
        <v>3657.44</v>
      </c>
      <c r="H378" s="5">
        <v>44375.516689814816</v>
      </c>
      <c r="I378" s="133"/>
      <c r="J378" s="133" t="s">
        <v>850</v>
      </c>
      <c r="K378" s="21">
        <v>3657.44</v>
      </c>
      <c r="L378" s="21">
        <v>0</v>
      </c>
      <c r="M378" s="5">
        <v>44375</v>
      </c>
    </row>
    <row r="379" spans="6:13" x14ac:dyDescent="0.25">
      <c r="F379" s="133" t="s">
        <v>851</v>
      </c>
      <c r="G379" s="21">
        <v>4159.45</v>
      </c>
      <c r="H379" s="5">
        <v>44375.517164351855</v>
      </c>
      <c r="I379" s="133"/>
      <c r="J379" s="133" t="s">
        <v>147</v>
      </c>
      <c r="K379" s="21">
        <v>4159.45</v>
      </c>
      <c r="L379" s="21">
        <v>0</v>
      </c>
      <c r="M379" s="5">
        <v>44375</v>
      </c>
    </row>
    <row r="380" spans="6:13" x14ac:dyDescent="0.25">
      <c r="F380" s="133" t="s">
        <v>852</v>
      </c>
      <c r="G380" s="21">
        <v>539.66999999999996</v>
      </c>
      <c r="H380" s="5">
        <v>44375.537581018521</v>
      </c>
      <c r="I380" s="133"/>
      <c r="J380" s="133" t="s">
        <v>853</v>
      </c>
      <c r="K380" s="21">
        <v>539.66999999999996</v>
      </c>
      <c r="L380" s="21">
        <v>0</v>
      </c>
      <c r="M380" s="5">
        <v>44375</v>
      </c>
    </row>
    <row r="381" spans="6:13" x14ac:dyDescent="0.25">
      <c r="F381" s="133" t="s">
        <v>854</v>
      </c>
      <c r="G381" s="21">
        <v>344.46</v>
      </c>
      <c r="H381" s="5">
        <v>44375.53800925926</v>
      </c>
      <c r="I381" s="133"/>
      <c r="J381" s="133" t="s">
        <v>855</v>
      </c>
      <c r="K381" s="21">
        <v>344.46</v>
      </c>
      <c r="L381" s="21">
        <v>0</v>
      </c>
      <c r="M381" s="5">
        <v>44375</v>
      </c>
    </row>
    <row r="382" spans="6:13" x14ac:dyDescent="0.25">
      <c r="F382" s="133" t="s">
        <v>856</v>
      </c>
      <c r="G382" s="21">
        <v>2489.7399999999998</v>
      </c>
      <c r="H382" s="5">
        <v>44375.538414351853</v>
      </c>
      <c r="I382" s="133"/>
      <c r="J382" s="133" t="s">
        <v>857</v>
      </c>
      <c r="K382" s="21">
        <v>2489.7399999999998</v>
      </c>
      <c r="L382" s="21">
        <v>0</v>
      </c>
      <c r="M382" s="5">
        <v>44375</v>
      </c>
    </row>
    <row r="383" spans="6:13" x14ac:dyDescent="0.25">
      <c r="F383" s="133" t="s">
        <v>858</v>
      </c>
      <c r="G383" s="21">
        <v>4362.1400000000003</v>
      </c>
      <c r="H383" s="5">
        <v>44375.584722222222</v>
      </c>
      <c r="I383" s="133"/>
      <c r="J383" s="133" t="s">
        <v>151</v>
      </c>
      <c r="K383" s="21">
        <v>4362.1400000000003</v>
      </c>
      <c r="L383" s="21">
        <v>0</v>
      </c>
      <c r="M383" s="5">
        <v>44375</v>
      </c>
    </row>
    <row r="384" spans="6:13" x14ac:dyDescent="0.25">
      <c r="F384" s="133" t="s">
        <v>859</v>
      </c>
      <c r="G384" s="21">
        <v>514.53</v>
      </c>
      <c r="H384" s="5">
        <v>44375.585162037038</v>
      </c>
      <c r="I384" s="133"/>
      <c r="J384" s="133" t="s">
        <v>153</v>
      </c>
      <c r="K384" s="21">
        <v>514.53</v>
      </c>
      <c r="L384" s="21">
        <v>0</v>
      </c>
      <c r="M384" s="5">
        <v>44375</v>
      </c>
    </row>
    <row r="385" spans="6:13" x14ac:dyDescent="0.25">
      <c r="F385" s="133" t="s">
        <v>860</v>
      </c>
      <c r="G385" s="21">
        <v>287.42</v>
      </c>
      <c r="H385" s="5">
        <v>44375.585729166669</v>
      </c>
      <c r="I385" s="133"/>
      <c r="J385" s="133" t="s">
        <v>861</v>
      </c>
      <c r="K385" s="21">
        <v>287.42</v>
      </c>
      <c r="L385" s="21">
        <v>0</v>
      </c>
      <c r="M385" s="5">
        <v>44375</v>
      </c>
    </row>
    <row r="386" spans="6:13" x14ac:dyDescent="0.25">
      <c r="F386" s="133" t="s">
        <v>862</v>
      </c>
      <c r="G386" s="21">
        <v>323.81</v>
      </c>
      <c r="H386" s="5">
        <v>44375.586122685185</v>
      </c>
      <c r="I386" s="133"/>
      <c r="J386" s="133" t="s">
        <v>863</v>
      </c>
      <c r="K386" s="21">
        <v>323.81</v>
      </c>
      <c r="L386" s="21">
        <v>13.99</v>
      </c>
      <c r="M386" s="5">
        <v>44375</v>
      </c>
    </row>
    <row r="387" spans="6:13" x14ac:dyDescent="0.25">
      <c r="F387" s="133" t="s">
        <v>864</v>
      </c>
      <c r="G387" s="21">
        <v>219</v>
      </c>
      <c r="H387" s="5">
        <v>44375.586516203701</v>
      </c>
      <c r="I387" s="133"/>
      <c r="J387" s="133" t="s">
        <v>865</v>
      </c>
      <c r="K387" s="21">
        <v>219</v>
      </c>
      <c r="L387" s="21">
        <v>0</v>
      </c>
      <c r="M387" s="5">
        <v>44375</v>
      </c>
    </row>
    <row r="388" spans="6:13" x14ac:dyDescent="0.25">
      <c r="F388" s="133" t="s">
        <v>866</v>
      </c>
      <c r="G388" s="21">
        <v>1672.22</v>
      </c>
      <c r="H388" s="5">
        <v>44375.586944444447</v>
      </c>
      <c r="I388" s="133"/>
      <c r="J388" s="133" t="s">
        <v>867</v>
      </c>
      <c r="K388" s="21">
        <v>1672.22</v>
      </c>
      <c r="L388" s="21">
        <v>0</v>
      </c>
      <c r="M388" s="5">
        <v>44375</v>
      </c>
    </row>
    <row r="389" spans="6:13" x14ac:dyDescent="0.25">
      <c r="F389" s="133" t="s">
        <v>868</v>
      </c>
      <c r="G389" s="21">
        <v>2041</v>
      </c>
      <c r="H389" s="5">
        <v>44375.587708333333</v>
      </c>
      <c r="I389" s="133"/>
      <c r="J389" s="133" t="s">
        <v>869</v>
      </c>
      <c r="K389" s="21">
        <v>2041</v>
      </c>
      <c r="L389" s="21">
        <v>0</v>
      </c>
      <c r="M389" s="5">
        <v>44375</v>
      </c>
    </row>
    <row r="390" spans="6:13" x14ac:dyDescent="0.25">
      <c r="F390" s="133" t="s">
        <v>870</v>
      </c>
      <c r="G390" s="21">
        <v>2048.15</v>
      </c>
      <c r="H390" s="5">
        <v>44375.594710648147</v>
      </c>
      <c r="I390" s="133"/>
      <c r="J390" s="133" t="s">
        <v>871</v>
      </c>
      <c r="K390" s="21">
        <v>2048.15</v>
      </c>
      <c r="L390" s="21">
        <v>0</v>
      </c>
      <c r="M390" s="5">
        <v>44375</v>
      </c>
    </row>
    <row r="391" spans="6:13" x14ac:dyDescent="0.25">
      <c r="F391" s="133" t="s">
        <v>872</v>
      </c>
      <c r="G391" s="21">
        <v>182.63</v>
      </c>
      <c r="H391" s="5">
        <v>44375.595520833333</v>
      </c>
      <c r="I391" s="133"/>
      <c r="J391" s="133" t="s">
        <v>873</v>
      </c>
      <c r="K391" s="21">
        <v>182.63</v>
      </c>
      <c r="L391" s="21">
        <v>0</v>
      </c>
      <c r="M391" s="5">
        <v>44375</v>
      </c>
    </row>
    <row r="392" spans="6:13" x14ac:dyDescent="0.25">
      <c r="F392" s="133" t="s">
        <v>874</v>
      </c>
      <c r="G392" s="21">
        <v>204.96</v>
      </c>
      <c r="H392" s="5">
        <v>44375.595902777779</v>
      </c>
      <c r="I392" s="133"/>
      <c r="J392" s="133" t="s">
        <v>875</v>
      </c>
      <c r="K392" s="21">
        <v>204.96</v>
      </c>
      <c r="L392" s="21">
        <v>0</v>
      </c>
      <c r="M392" s="5">
        <v>44375</v>
      </c>
    </row>
    <row r="393" spans="6:13" x14ac:dyDescent="0.25">
      <c r="F393" s="133" t="s">
        <v>876</v>
      </c>
      <c r="G393" s="21">
        <v>497.12</v>
      </c>
      <c r="H393" s="5">
        <v>44375.596365740741</v>
      </c>
      <c r="I393" s="133"/>
      <c r="J393" s="133" t="s">
        <v>877</v>
      </c>
      <c r="K393" s="21">
        <v>497.12</v>
      </c>
      <c r="L393" s="21">
        <v>0</v>
      </c>
      <c r="M393" s="5">
        <v>44375</v>
      </c>
    </row>
    <row r="394" spans="6:13" x14ac:dyDescent="0.25">
      <c r="F394" s="133" t="s">
        <v>878</v>
      </c>
      <c r="G394" s="21">
        <v>350.07</v>
      </c>
      <c r="H394" s="5">
        <v>44375.596875000003</v>
      </c>
      <c r="I394" s="133"/>
      <c r="J394" s="133" t="s">
        <v>879</v>
      </c>
      <c r="K394" s="21">
        <v>350.07</v>
      </c>
      <c r="L394" s="21">
        <v>0</v>
      </c>
      <c r="M394" s="5">
        <v>44375</v>
      </c>
    </row>
    <row r="395" spans="6:13" x14ac:dyDescent="0.25">
      <c r="F395" s="133" t="s">
        <v>880</v>
      </c>
      <c r="G395" s="21">
        <v>395.81</v>
      </c>
      <c r="H395" s="5">
        <v>44375.597546296296</v>
      </c>
      <c r="I395" s="133"/>
      <c r="J395" s="133" t="s">
        <v>881</v>
      </c>
      <c r="K395" s="21">
        <v>395.81</v>
      </c>
      <c r="L395" s="21">
        <v>0</v>
      </c>
      <c r="M395" s="5">
        <v>44375</v>
      </c>
    </row>
    <row r="396" spans="6:13" x14ac:dyDescent="0.25">
      <c r="F396" s="133" t="s">
        <v>882</v>
      </c>
      <c r="G396" s="21">
        <v>247.99</v>
      </c>
      <c r="H396" s="5">
        <v>44375.597997685189</v>
      </c>
      <c r="I396" s="133"/>
      <c r="J396" s="133" t="s">
        <v>883</v>
      </c>
      <c r="K396" s="21">
        <v>247.99</v>
      </c>
      <c r="L396" s="21">
        <v>0</v>
      </c>
      <c r="M396" s="5">
        <v>44375</v>
      </c>
    </row>
    <row r="397" spans="6:13" x14ac:dyDescent="0.25">
      <c r="F397" s="133" t="s">
        <v>884</v>
      </c>
      <c r="G397" s="21">
        <v>204.14</v>
      </c>
      <c r="H397" s="5">
        <v>44375.598275462966</v>
      </c>
      <c r="I397" s="133"/>
      <c r="J397" s="133" t="s">
        <v>780</v>
      </c>
      <c r="K397" s="21">
        <v>204.14</v>
      </c>
      <c r="L397" s="21">
        <v>0</v>
      </c>
      <c r="M397" s="5">
        <v>44375</v>
      </c>
    </row>
    <row r="398" spans="6:13" x14ac:dyDescent="0.25">
      <c r="F398" s="133" t="s">
        <v>885</v>
      </c>
      <c r="G398" s="21">
        <v>263.45999999999998</v>
      </c>
      <c r="H398" s="5">
        <v>44375.598645833335</v>
      </c>
      <c r="I398" s="133"/>
      <c r="J398" s="133" t="s">
        <v>886</v>
      </c>
      <c r="K398" s="21">
        <v>263.45999999999998</v>
      </c>
      <c r="L398" s="21">
        <v>94</v>
      </c>
      <c r="M398" s="5">
        <v>44375</v>
      </c>
    </row>
    <row r="399" spans="6:13" x14ac:dyDescent="0.25">
      <c r="F399" s="133" t="s">
        <v>887</v>
      </c>
      <c r="G399" s="21">
        <v>272.45999999999998</v>
      </c>
      <c r="H399" s="5">
        <v>44375.599039351851</v>
      </c>
      <c r="I399" s="133"/>
      <c r="J399" s="133" t="s">
        <v>888</v>
      </c>
      <c r="K399" s="21">
        <v>272.45999999999998</v>
      </c>
      <c r="L399" s="21">
        <v>0</v>
      </c>
      <c r="M399" s="5">
        <v>44375</v>
      </c>
    </row>
    <row r="400" spans="6:13" x14ac:dyDescent="0.25">
      <c r="F400" s="133" t="s">
        <v>889</v>
      </c>
      <c r="G400" s="21">
        <v>362.77</v>
      </c>
      <c r="H400" s="5">
        <v>44375.599386574075</v>
      </c>
      <c r="I400" s="133"/>
      <c r="J400" s="133" t="s">
        <v>890</v>
      </c>
      <c r="K400" s="21">
        <v>362.77</v>
      </c>
      <c r="L400" s="21">
        <v>0</v>
      </c>
      <c r="M400" s="5">
        <v>44375</v>
      </c>
    </row>
    <row r="401" spans="6:13" x14ac:dyDescent="0.25">
      <c r="F401" s="133" t="s">
        <v>891</v>
      </c>
      <c r="G401" s="21">
        <v>300.07</v>
      </c>
      <c r="H401" s="5">
        <v>44375.600208333337</v>
      </c>
      <c r="I401" s="133"/>
      <c r="J401" s="133" t="s">
        <v>892</v>
      </c>
      <c r="K401" s="21">
        <v>300.07</v>
      </c>
      <c r="L401" s="21">
        <v>65</v>
      </c>
      <c r="M401" s="5">
        <v>44375</v>
      </c>
    </row>
    <row r="402" spans="6:13" x14ac:dyDescent="0.25">
      <c r="F402" s="133" t="s">
        <v>893</v>
      </c>
      <c r="G402" s="21">
        <v>254.62</v>
      </c>
      <c r="H402" s="5">
        <v>44375.600532407407</v>
      </c>
      <c r="I402" s="133"/>
      <c r="J402" s="133" t="s">
        <v>894</v>
      </c>
      <c r="K402" s="21">
        <v>254.62</v>
      </c>
      <c r="L402" s="21">
        <v>0</v>
      </c>
      <c r="M402" s="5">
        <v>44375</v>
      </c>
    </row>
    <row r="403" spans="6:13" x14ac:dyDescent="0.25">
      <c r="F403" s="133" t="s">
        <v>895</v>
      </c>
      <c r="G403" s="21">
        <v>315.48</v>
      </c>
      <c r="H403" s="5">
        <v>44375.600856481484</v>
      </c>
      <c r="I403" s="133"/>
      <c r="J403" s="133" t="s">
        <v>896</v>
      </c>
      <c r="K403" s="21">
        <v>315.48</v>
      </c>
      <c r="L403" s="21">
        <v>0</v>
      </c>
      <c r="M403" s="5">
        <v>44375</v>
      </c>
    </row>
    <row r="404" spans="6:13" x14ac:dyDescent="0.25">
      <c r="F404" s="133" t="s">
        <v>897</v>
      </c>
      <c r="G404" s="21">
        <v>1225.17</v>
      </c>
      <c r="H404" s="5">
        <v>44375.607025462959</v>
      </c>
      <c r="I404" s="133"/>
      <c r="J404" s="133" t="s">
        <v>898</v>
      </c>
      <c r="K404" s="21">
        <v>1225.17</v>
      </c>
      <c r="L404" s="21">
        <v>0</v>
      </c>
      <c r="M404" s="5">
        <v>44375</v>
      </c>
    </row>
    <row r="405" spans="6:13" x14ac:dyDescent="0.25">
      <c r="F405" s="133" t="s">
        <v>899</v>
      </c>
      <c r="G405" s="21">
        <v>227.94</v>
      </c>
      <c r="H405" s="5">
        <v>44375.635520833333</v>
      </c>
      <c r="I405" s="133"/>
      <c r="J405" s="133" t="s">
        <v>900</v>
      </c>
      <c r="K405" s="21">
        <v>227.94</v>
      </c>
      <c r="L405" s="21">
        <v>0</v>
      </c>
      <c r="M405" s="5">
        <v>44375</v>
      </c>
    </row>
    <row r="406" spans="6:13" x14ac:dyDescent="0.25">
      <c r="F406" s="133" t="s">
        <v>901</v>
      </c>
      <c r="G406" s="21">
        <v>246.82</v>
      </c>
      <c r="H406" s="5">
        <v>44375.635775462964</v>
      </c>
      <c r="I406" s="133"/>
      <c r="J406" s="133" t="s">
        <v>902</v>
      </c>
      <c r="K406" s="21">
        <v>246.82</v>
      </c>
      <c r="L406" s="21">
        <v>0</v>
      </c>
      <c r="M406" s="5">
        <v>44375</v>
      </c>
    </row>
    <row r="407" spans="6:13" x14ac:dyDescent="0.25">
      <c r="F407" s="133" t="s">
        <v>903</v>
      </c>
      <c r="G407" s="21">
        <v>193.69</v>
      </c>
      <c r="H407" s="5">
        <v>44375.636180555557</v>
      </c>
      <c r="I407" s="133"/>
      <c r="J407" s="133" t="s">
        <v>904</v>
      </c>
      <c r="K407" s="21">
        <v>193.69</v>
      </c>
      <c r="L407" s="21">
        <v>0</v>
      </c>
      <c r="M407" s="5">
        <v>44375</v>
      </c>
    </row>
    <row r="408" spans="6:13" x14ac:dyDescent="0.25">
      <c r="F408" s="133" t="s">
        <v>905</v>
      </c>
      <c r="G408" s="21">
        <v>211.85</v>
      </c>
      <c r="H408" s="5">
        <v>44375.642916666664</v>
      </c>
      <c r="I408" s="133"/>
      <c r="J408" s="133" t="s">
        <v>906</v>
      </c>
      <c r="K408" s="21">
        <v>211.85</v>
      </c>
      <c r="L408" s="21">
        <v>0</v>
      </c>
      <c r="M408" s="5">
        <v>44375</v>
      </c>
    </row>
    <row r="409" spans="6:13" x14ac:dyDescent="0.25">
      <c r="F409" s="133" t="s">
        <v>907</v>
      </c>
      <c r="G409" s="21">
        <v>260.45</v>
      </c>
      <c r="H409" s="5">
        <v>44375.645243055558</v>
      </c>
      <c r="I409" s="133"/>
      <c r="J409" s="133" t="s">
        <v>908</v>
      </c>
      <c r="K409" s="21">
        <v>260.45</v>
      </c>
      <c r="L409" s="21">
        <v>0</v>
      </c>
      <c r="M409" s="5">
        <v>44375</v>
      </c>
    </row>
    <row r="410" spans="6:13" x14ac:dyDescent="0.25">
      <c r="F410" s="133" t="s">
        <v>909</v>
      </c>
      <c r="G410" s="21">
        <v>257.77999999999997</v>
      </c>
      <c r="H410" s="5">
        <v>44375.646157407406</v>
      </c>
      <c r="I410" s="133"/>
      <c r="J410" s="133" t="s">
        <v>910</v>
      </c>
      <c r="K410" s="21">
        <v>257.77999999999997</v>
      </c>
      <c r="L410" s="21">
        <v>0</v>
      </c>
      <c r="M410" s="5">
        <v>44375</v>
      </c>
    </row>
    <row r="411" spans="6:13" x14ac:dyDescent="0.25">
      <c r="F411" s="133" t="s">
        <v>911</v>
      </c>
      <c r="G411" s="21">
        <v>171.64</v>
      </c>
      <c r="H411" s="5">
        <v>44375.646747685183</v>
      </c>
      <c r="I411" s="133"/>
      <c r="J411" s="133" t="s">
        <v>195</v>
      </c>
      <c r="K411" s="21">
        <v>171.64</v>
      </c>
      <c r="L411" s="21">
        <v>0</v>
      </c>
      <c r="M411" s="5">
        <v>44375</v>
      </c>
    </row>
    <row r="412" spans="6:13" x14ac:dyDescent="0.25">
      <c r="F412" s="133" t="s">
        <v>912</v>
      </c>
      <c r="G412" s="21">
        <v>193.84</v>
      </c>
      <c r="H412" s="5">
        <v>44375.647210648145</v>
      </c>
      <c r="I412" s="133"/>
      <c r="J412" s="133" t="s">
        <v>913</v>
      </c>
      <c r="K412" s="21">
        <v>193.84</v>
      </c>
      <c r="L412" s="21">
        <v>0</v>
      </c>
      <c r="M412" s="5">
        <v>44375</v>
      </c>
    </row>
    <row r="413" spans="6:13" x14ac:dyDescent="0.25">
      <c r="F413" s="133"/>
      <c r="G413" s="133"/>
      <c r="H413" s="5"/>
      <c r="I413" s="133"/>
      <c r="J413" s="133" t="s">
        <v>914</v>
      </c>
      <c r="K413" s="21">
        <v>0</v>
      </c>
      <c r="L413" s="21">
        <v>353</v>
      </c>
      <c r="M413" s="5">
        <v>44375</v>
      </c>
    </row>
    <row r="414" spans="6:13" x14ac:dyDescent="0.25">
      <c r="F414" s="133" t="s">
        <v>915</v>
      </c>
      <c r="G414" s="21">
        <v>1942.04</v>
      </c>
      <c r="H414" s="5">
        <v>44376.16375</v>
      </c>
      <c r="I414" s="133"/>
      <c r="J414" s="133" t="s">
        <v>916</v>
      </c>
      <c r="K414" s="21">
        <v>1942.04</v>
      </c>
      <c r="L414" s="21">
        <v>0</v>
      </c>
      <c r="M414" s="5">
        <v>44376</v>
      </c>
    </row>
    <row r="415" spans="6:13" x14ac:dyDescent="0.25">
      <c r="F415" s="133" t="s">
        <v>917</v>
      </c>
      <c r="G415" s="21">
        <v>459.45</v>
      </c>
      <c r="H415" s="5">
        <v>44376.163807870369</v>
      </c>
      <c r="I415" s="133"/>
      <c r="J415" s="133" t="s">
        <v>916</v>
      </c>
      <c r="K415" s="21">
        <v>459.45</v>
      </c>
      <c r="L415" s="21">
        <v>0</v>
      </c>
      <c r="M415" s="5">
        <v>44376</v>
      </c>
    </row>
    <row r="416" spans="6:13" x14ac:dyDescent="0.25">
      <c r="F416" s="133" t="s">
        <v>918</v>
      </c>
      <c r="G416" s="21">
        <v>506.45</v>
      </c>
      <c r="H416" s="5">
        <v>44377.163657407407</v>
      </c>
      <c r="I416" s="133"/>
      <c r="J416" s="133" t="s">
        <v>919</v>
      </c>
      <c r="K416" s="21">
        <v>506.45</v>
      </c>
      <c r="L416" s="21">
        <v>0</v>
      </c>
      <c r="M416" s="5">
        <v>44377</v>
      </c>
    </row>
    <row r="417" spans="6:13" x14ac:dyDescent="0.25">
      <c r="F417" s="133" t="s">
        <v>920</v>
      </c>
      <c r="G417" s="21">
        <v>942.43</v>
      </c>
      <c r="H417" s="5">
        <v>44377.417997685188</v>
      </c>
      <c r="I417" s="133"/>
      <c r="J417" s="133" t="s">
        <v>143</v>
      </c>
      <c r="K417" s="21">
        <v>942.43</v>
      </c>
      <c r="L417" s="21">
        <v>0</v>
      </c>
      <c r="M417" s="5">
        <v>44377</v>
      </c>
    </row>
    <row r="418" spans="6:13" x14ac:dyDescent="0.25">
      <c r="F418" s="133" t="s">
        <v>921</v>
      </c>
      <c r="G418" s="21">
        <v>12995.79</v>
      </c>
      <c r="H418" s="5">
        <v>44377.418310185189</v>
      </c>
      <c r="I418" s="133"/>
      <c r="J418" s="133" t="s">
        <v>922</v>
      </c>
      <c r="K418" s="21">
        <v>12995.79</v>
      </c>
      <c r="L418" s="21">
        <v>0</v>
      </c>
      <c r="M418" s="5">
        <v>44377</v>
      </c>
    </row>
    <row r="419" spans="6:13" x14ac:dyDescent="0.25">
      <c r="F419" s="133" t="s">
        <v>923</v>
      </c>
      <c r="G419" s="21">
        <v>275.72000000000003</v>
      </c>
      <c r="H419" s="5">
        <v>44377.418599537035</v>
      </c>
      <c r="I419" s="133"/>
      <c r="J419" s="133" t="s">
        <v>924</v>
      </c>
      <c r="K419" s="21">
        <v>275.72000000000003</v>
      </c>
      <c r="L419" s="21">
        <v>0</v>
      </c>
      <c r="M419" s="5">
        <v>44377</v>
      </c>
    </row>
    <row r="420" spans="6:13" x14ac:dyDescent="0.25">
      <c r="F420" s="133" t="s">
        <v>925</v>
      </c>
      <c r="G420" s="21">
        <v>4909.96</v>
      </c>
      <c r="H420" s="5">
        <v>44377.419166666667</v>
      </c>
      <c r="I420" s="133"/>
      <c r="J420" s="133" t="s">
        <v>147</v>
      </c>
      <c r="K420" s="21">
        <v>4909.96</v>
      </c>
      <c r="L420" s="21">
        <v>0</v>
      </c>
      <c r="M420" s="5">
        <v>44377</v>
      </c>
    </row>
    <row r="421" spans="6:13" x14ac:dyDescent="0.25">
      <c r="F421" s="133" t="s">
        <v>926</v>
      </c>
      <c r="G421" s="21">
        <v>939.23</v>
      </c>
      <c r="H421" s="5">
        <v>44377.420046296298</v>
      </c>
      <c r="I421" s="133"/>
      <c r="J421" s="133" t="s">
        <v>153</v>
      </c>
      <c r="K421" s="21">
        <v>939.23</v>
      </c>
      <c r="L421" s="21">
        <v>0</v>
      </c>
      <c r="M421" s="5">
        <v>44377</v>
      </c>
    </row>
    <row r="422" spans="6:13" x14ac:dyDescent="0.25">
      <c r="F422" s="133" t="s">
        <v>927</v>
      </c>
      <c r="G422" s="21">
        <v>4400.95</v>
      </c>
      <c r="H422" s="5">
        <v>44377.421041666668</v>
      </c>
      <c r="I422" s="133"/>
      <c r="J422" s="133" t="s">
        <v>151</v>
      </c>
      <c r="K422" s="21">
        <v>4400.95</v>
      </c>
      <c r="L422" s="21">
        <v>0</v>
      </c>
      <c r="M422" s="5">
        <v>44377</v>
      </c>
    </row>
    <row r="423" spans="6:13" x14ac:dyDescent="0.25">
      <c r="F423" s="133" t="s">
        <v>928</v>
      </c>
      <c r="G423" s="21">
        <v>549.65</v>
      </c>
      <c r="H423" s="5">
        <v>44377.616261574076</v>
      </c>
      <c r="I423" s="133"/>
      <c r="J423" s="133" t="s">
        <v>459</v>
      </c>
      <c r="K423" s="21">
        <v>549.65</v>
      </c>
      <c r="L423" s="21">
        <v>0</v>
      </c>
      <c r="M423" s="5">
        <v>44377</v>
      </c>
    </row>
    <row r="424" spans="6:13" x14ac:dyDescent="0.25">
      <c r="F424" s="133" t="s">
        <v>934</v>
      </c>
      <c r="G424" s="21">
        <v>19.989999999999998</v>
      </c>
      <c r="H424" s="5">
        <v>44378.162152777775</v>
      </c>
      <c r="I424" s="133"/>
      <c r="J424" s="133" t="s">
        <v>929</v>
      </c>
      <c r="K424" s="21">
        <v>19.989999999999998</v>
      </c>
      <c r="L424" s="21">
        <v>0</v>
      </c>
      <c r="M424" s="5">
        <v>44378</v>
      </c>
    </row>
    <row r="425" spans="6:13" x14ac:dyDescent="0.25">
      <c r="F425" s="133" t="s">
        <v>935</v>
      </c>
      <c r="G425" s="21">
        <v>18</v>
      </c>
      <c r="H425" s="5">
        <v>44379.161921296298</v>
      </c>
      <c r="I425" s="133"/>
      <c r="J425" s="133" t="s">
        <v>936</v>
      </c>
      <c r="K425" s="21">
        <v>18</v>
      </c>
      <c r="L425" s="21">
        <v>0</v>
      </c>
      <c r="M425" s="5">
        <v>44379</v>
      </c>
    </row>
    <row r="426" spans="6:13" x14ac:dyDescent="0.25">
      <c r="F426" s="133" t="s">
        <v>937</v>
      </c>
      <c r="G426" s="21">
        <v>4058.46</v>
      </c>
      <c r="H426" s="5">
        <v>44383.163171296299</v>
      </c>
      <c r="I426" s="133"/>
      <c r="J426" s="133" t="s">
        <v>938</v>
      </c>
      <c r="K426" s="21">
        <v>4058.46</v>
      </c>
      <c r="L426" s="21">
        <v>0</v>
      </c>
      <c r="M426" s="5">
        <v>44383</v>
      </c>
    </row>
    <row r="427" spans="6:13" x14ac:dyDescent="0.25">
      <c r="F427" s="133" t="s">
        <v>939</v>
      </c>
      <c r="G427" s="21">
        <v>725.48</v>
      </c>
      <c r="H427" s="5">
        <v>44383.566828703704</v>
      </c>
      <c r="I427" s="133"/>
      <c r="J427" s="133" t="s">
        <v>153</v>
      </c>
      <c r="K427" s="21">
        <v>725.48</v>
      </c>
      <c r="L427" s="21">
        <v>0</v>
      </c>
      <c r="M427" s="5">
        <v>44383</v>
      </c>
    </row>
    <row r="428" spans="6:13" x14ac:dyDescent="0.25">
      <c r="F428" s="133" t="s">
        <v>940</v>
      </c>
      <c r="G428" s="21">
        <v>2828.97</v>
      </c>
      <c r="H428" s="5">
        <v>44383.567453703705</v>
      </c>
      <c r="I428" s="133"/>
      <c r="J428" s="133" t="s">
        <v>147</v>
      </c>
      <c r="K428" s="21">
        <v>2828.97</v>
      </c>
      <c r="L428" s="21">
        <v>0</v>
      </c>
      <c r="M428" s="5">
        <v>44383</v>
      </c>
    </row>
    <row r="429" spans="6:13" x14ac:dyDescent="0.25">
      <c r="F429" s="133" t="s">
        <v>941</v>
      </c>
      <c r="G429" s="21">
        <v>226.96</v>
      </c>
      <c r="H429" s="5">
        <v>44383.574791666666</v>
      </c>
      <c r="I429" s="133"/>
      <c r="J429" s="133" t="s">
        <v>195</v>
      </c>
      <c r="K429" s="21">
        <v>226.96</v>
      </c>
      <c r="L429" s="21">
        <v>0</v>
      </c>
      <c r="M429" s="5">
        <v>44383</v>
      </c>
    </row>
    <row r="430" spans="6:13" x14ac:dyDescent="0.25">
      <c r="F430" s="133" t="s">
        <v>942</v>
      </c>
      <c r="G430" s="21">
        <v>2893.1</v>
      </c>
      <c r="H430" s="5">
        <v>44383.575578703705</v>
      </c>
      <c r="I430" s="133"/>
      <c r="J430" s="133" t="s">
        <v>155</v>
      </c>
      <c r="K430" s="21">
        <v>2893.1</v>
      </c>
      <c r="L430" s="21">
        <v>0</v>
      </c>
      <c r="M430" s="5">
        <v>44383</v>
      </c>
    </row>
    <row r="431" spans="6:13" x14ac:dyDescent="0.25">
      <c r="F431" s="133" t="s">
        <v>943</v>
      </c>
      <c r="G431" s="21">
        <v>17.989999999999998</v>
      </c>
      <c r="H431" s="5">
        <v>44383.57603009259</v>
      </c>
      <c r="I431" s="133"/>
      <c r="J431" s="133" t="s">
        <v>944</v>
      </c>
      <c r="K431" s="21">
        <v>17.989999999999998</v>
      </c>
      <c r="L431" s="21">
        <v>0</v>
      </c>
      <c r="M431" s="5">
        <v>44383</v>
      </c>
    </row>
    <row r="432" spans="6:13" x14ac:dyDescent="0.25">
      <c r="F432" s="133" t="s">
        <v>945</v>
      </c>
      <c r="G432" s="21">
        <v>4436</v>
      </c>
      <c r="H432" s="5">
        <v>44383.576724537037</v>
      </c>
      <c r="I432" s="133"/>
      <c r="J432" s="133" t="s">
        <v>151</v>
      </c>
      <c r="K432" s="21">
        <v>4436</v>
      </c>
      <c r="L432" s="21">
        <v>0</v>
      </c>
      <c r="M432" s="5">
        <v>44383</v>
      </c>
    </row>
    <row r="433" spans="6:13" x14ac:dyDescent="0.25">
      <c r="F433" s="133"/>
      <c r="G433" s="133"/>
      <c r="H433" s="5"/>
      <c r="I433" s="133"/>
      <c r="J433" s="133" t="s">
        <v>946</v>
      </c>
      <c r="K433" s="21">
        <v>0</v>
      </c>
      <c r="L433" s="21">
        <v>6477.51</v>
      </c>
      <c r="M433" s="5">
        <v>44383</v>
      </c>
    </row>
    <row r="434" spans="6:13" x14ac:dyDescent="0.25">
      <c r="F434" s="133" t="s">
        <v>947</v>
      </c>
      <c r="G434" s="21">
        <v>1059.8399999999999</v>
      </c>
      <c r="H434" s="5">
        <v>44384.162187499998</v>
      </c>
      <c r="I434" s="133"/>
      <c r="J434" s="133" t="s">
        <v>948</v>
      </c>
      <c r="K434" s="21">
        <v>1059.8399999999999</v>
      </c>
      <c r="L434" s="21">
        <v>0</v>
      </c>
      <c r="M434" s="5">
        <v>44384</v>
      </c>
    </row>
    <row r="435" spans="6:13" x14ac:dyDescent="0.25">
      <c r="F435" s="133" t="s">
        <v>949</v>
      </c>
      <c r="G435" s="21">
        <v>16.989999999999998</v>
      </c>
      <c r="H435" s="5">
        <v>44386.161909722221</v>
      </c>
      <c r="I435" s="133"/>
      <c r="J435" s="133" t="s">
        <v>950</v>
      </c>
      <c r="K435" s="21">
        <v>16.989999999999998</v>
      </c>
      <c r="L435" s="21">
        <v>0</v>
      </c>
      <c r="M435" s="5">
        <v>44386</v>
      </c>
    </row>
    <row r="436" spans="6:13" x14ac:dyDescent="0.25">
      <c r="F436" s="133" t="s">
        <v>951</v>
      </c>
      <c r="G436" s="21">
        <v>4087.08</v>
      </c>
      <c r="H436" s="5">
        <v>44390.162673611114</v>
      </c>
      <c r="I436" s="133"/>
      <c r="J436" s="133" t="s">
        <v>952</v>
      </c>
      <c r="K436" s="21">
        <v>4087.08</v>
      </c>
      <c r="L436" s="21">
        <v>0</v>
      </c>
      <c r="M436" s="5">
        <v>44390</v>
      </c>
    </row>
    <row r="437" spans="6:13" x14ac:dyDescent="0.25">
      <c r="F437" s="133" t="s">
        <v>953</v>
      </c>
      <c r="G437" s="21">
        <v>1500</v>
      </c>
      <c r="H437" s="5">
        <v>44392.62777777778</v>
      </c>
      <c r="I437" s="133"/>
      <c r="J437" s="133" t="s">
        <v>954</v>
      </c>
      <c r="K437" s="21">
        <v>1500</v>
      </c>
      <c r="L437" s="21">
        <v>0</v>
      </c>
      <c r="M437" s="5">
        <v>44392</v>
      </c>
    </row>
    <row r="438" spans="6:13" x14ac:dyDescent="0.25">
      <c r="F438" s="133" t="s">
        <v>955</v>
      </c>
      <c r="G438" s="21">
        <v>16.989999999999998</v>
      </c>
      <c r="H438" s="5">
        <v>44394.161828703705</v>
      </c>
      <c r="I438" s="133"/>
      <c r="J438" s="133" t="s">
        <v>956</v>
      </c>
      <c r="K438" s="21">
        <v>16.989999999999998</v>
      </c>
      <c r="L438" s="21">
        <v>0</v>
      </c>
      <c r="M438" s="5">
        <v>44394</v>
      </c>
    </row>
    <row r="439" spans="6:13" x14ac:dyDescent="0.25">
      <c r="F439" s="133" t="s">
        <v>957</v>
      </c>
      <c r="G439" s="21">
        <v>2852.03</v>
      </c>
      <c r="H439" s="5">
        <v>44397.162754629629</v>
      </c>
      <c r="I439" s="133"/>
      <c r="J439" s="133" t="s">
        <v>958</v>
      </c>
      <c r="K439" s="21">
        <v>2852.03</v>
      </c>
      <c r="L439" s="21">
        <v>0</v>
      </c>
      <c r="M439" s="5">
        <v>44397</v>
      </c>
    </row>
    <row r="440" spans="6:13" x14ac:dyDescent="0.25">
      <c r="F440" s="133" t="s">
        <v>959</v>
      </c>
      <c r="G440" s="21">
        <v>1377.67</v>
      </c>
      <c r="H440" s="5">
        <v>44404.164305555554</v>
      </c>
      <c r="I440" s="133"/>
      <c r="J440" s="133" t="s">
        <v>960</v>
      </c>
      <c r="K440" s="21">
        <v>1377.67</v>
      </c>
      <c r="L440" s="21">
        <v>0</v>
      </c>
      <c r="M440" s="5">
        <v>44404</v>
      </c>
    </row>
    <row r="441" spans="6:13" x14ac:dyDescent="0.25">
      <c r="F441" s="133" t="s">
        <v>961</v>
      </c>
      <c r="G441" s="21">
        <v>128.99</v>
      </c>
      <c r="H441" s="5">
        <v>44405.161863425928</v>
      </c>
      <c r="I441" s="133"/>
      <c r="J441" s="133" t="s">
        <v>962</v>
      </c>
      <c r="K441" s="21">
        <v>128.99</v>
      </c>
      <c r="L441" s="21">
        <v>0</v>
      </c>
      <c r="M441" s="5">
        <v>44405</v>
      </c>
    </row>
    <row r="442" spans="6:13" x14ac:dyDescent="0.25">
      <c r="F442" s="133" t="s">
        <v>963</v>
      </c>
      <c r="G442" s="21">
        <v>3497.14</v>
      </c>
      <c r="H442" s="5">
        <v>44405.424062500002</v>
      </c>
      <c r="I442" s="133"/>
      <c r="J442" s="133" t="s">
        <v>143</v>
      </c>
      <c r="K442" s="21">
        <v>3497.14</v>
      </c>
      <c r="L442" s="21">
        <v>0</v>
      </c>
      <c r="M442" s="5">
        <v>44405</v>
      </c>
    </row>
    <row r="443" spans="6:13" x14ac:dyDescent="0.25">
      <c r="F443" s="133" t="s">
        <v>964</v>
      </c>
      <c r="G443" s="21">
        <v>2183.88</v>
      </c>
      <c r="H443" s="5">
        <v>44405.425682870373</v>
      </c>
      <c r="I443" s="133"/>
      <c r="J443" s="133" t="s">
        <v>965</v>
      </c>
      <c r="K443" s="21">
        <v>2183.88</v>
      </c>
      <c r="L443" s="21">
        <v>2452.23</v>
      </c>
      <c r="M443" s="5">
        <v>44405</v>
      </c>
    </row>
    <row r="444" spans="6:13" x14ac:dyDescent="0.25">
      <c r="F444" s="133" t="s">
        <v>966</v>
      </c>
      <c r="G444" s="21">
        <v>1094.49</v>
      </c>
      <c r="H444" s="5">
        <v>44405.426678240743</v>
      </c>
      <c r="I444" s="133"/>
      <c r="J444" s="133" t="s">
        <v>967</v>
      </c>
      <c r="K444" s="21">
        <v>1094.49</v>
      </c>
      <c r="L444" s="21">
        <v>0</v>
      </c>
      <c r="M444" s="5">
        <v>44405</v>
      </c>
    </row>
    <row r="445" spans="6:13" x14ac:dyDescent="0.25">
      <c r="F445" s="133" t="s">
        <v>968</v>
      </c>
      <c r="G445" s="21">
        <v>19.98</v>
      </c>
      <c r="H445" s="5">
        <v>44405.427060185182</v>
      </c>
      <c r="I445" s="133"/>
      <c r="J445" s="133" t="s">
        <v>414</v>
      </c>
      <c r="K445" s="21">
        <v>19.98</v>
      </c>
      <c r="L445" s="21">
        <v>0</v>
      </c>
      <c r="M445" s="5">
        <v>44405</v>
      </c>
    </row>
    <row r="446" spans="6:13" x14ac:dyDescent="0.25">
      <c r="F446" s="133" t="s">
        <v>969</v>
      </c>
      <c r="G446" s="21">
        <v>1216.76</v>
      </c>
      <c r="H446" s="5">
        <v>44405.427905092591</v>
      </c>
      <c r="I446" s="133"/>
      <c r="J446" s="133" t="s">
        <v>970</v>
      </c>
      <c r="K446" s="21">
        <v>1216.76</v>
      </c>
      <c r="L446" s="21">
        <v>0</v>
      </c>
      <c r="M446" s="5">
        <v>44405</v>
      </c>
    </row>
    <row r="447" spans="6:13" x14ac:dyDescent="0.25">
      <c r="F447" s="133" t="s">
        <v>971</v>
      </c>
      <c r="G447" s="21">
        <v>522.32000000000005</v>
      </c>
      <c r="H447" s="5">
        <v>44405.428206018521</v>
      </c>
      <c r="I447" s="133"/>
      <c r="J447" s="133" t="s">
        <v>972</v>
      </c>
      <c r="K447" s="21">
        <v>522.32000000000005</v>
      </c>
      <c r="L447" s="21">
        <v>0</v>
      </c>
      <c r="M447" s="5">
        <v>44405</v>
      </c>
    </row>
    <row r="448" spans="6:13" x14ac:dyDescent="0.25">
      <c r="F448" s="133" t="s">
        <v>973</v>
      </c>
      <c r="G448" s="21">
        <v>545.59</v>
      </c>
      <c r="H448" s="5">
        <v>44405.428541666668</v>
      </c>
      <c r="I448" s="133"/>
      <c r="J448" s="133" t="s">
        <v>974</v>
      </c>
      <c r="K448" s="21">
        <v>545.59</v>
      </c>
      <c r="L448" s="21">
        <v>116.34</v>
      </c>
      <c r="M448" s="5">
        <v>44405</v>
      </c>
    </row>
    <row r="449" spans="6:13" x14ac:dyDescent="0.25">
      <c r="F449" s="133" t="s">
        <v>975</v>
      </c>
      <c r="G449" s="21">
        <v>429.97</v>
      </c>
      <c r="H449" s="5">
        <v>44405.428877314815</v>
      </c>
      <c r="I449" s="133"/>
      <c r="J449" s="133" t="s">
        <v>976</v>
      </c>
      <c r="K449" s="21">
        <v>429.97</v>
      </c>
      <c r="L449" s="21">
        <v>0</v>
      </c>
      <c r="M449" s="5">
        <v>44405</v>
      </c>
    </row>
    <row r="450" spans="6:13" x14ac:dyDescent="0.25">
      <c r="F450" s="133" t="s">
        <v>977</v>
      </c>
      <c r="G450" s="21">
        <v>569.59</v>
      </c>
      <c r="H450" s="5">
        <v>44405.429212962961</v>
      </c>
      <c r="I450" s="133"/>
      <c r="J450" s="133" t="s">
        <v>978</v>
      </c>
      <c r="K450" s="21">
        <v>569.59</v>
      </c>
      <c r="L450" s="21">
        <v>8.99</v>
      </c>
      <c r="M450" s="5">
        <v>44405</v>
      </c>
    </row>
    <row r="451" spans="6:13" x14ac:dyDescent="0.25">
      <c r="F451" s="133" t="s">
        <v>979</v>
      </c>
      <c r="G451" s="21">
        <v>3672.54</v>
      </c>
      <c r="H451" s="5">
        <v>44405.429710648146</v>
      </c>
      <c r="I451" s="133"/>
      <c r="J451" s="133" t="s">
        <v>980</v>
      </c>
      <c r="K451" s="21">
        <v>3672.54</v>
      </c>
      <c r="L451" s="21">
        <v>0</v>
      </c>
      <c r="M451" s="5">
        <v>44405</v>
      </c>
    </row>
    <row r="452" spans="6:13" x14ac:dyDescent="0.25">
      <c r="F452" s="133" t="s">
        <v>981</v>
      </c>
      <c r="G452" s="21">
        <v>2659.42</v>
      </c>
      <c r="H452" s="5">
        <v>44405.430104166669</v>
      </c>
      <c r="I452" s="133"/>
      <c r="J452" s="133" t="s">
        <v>982</v>
      </c>
      <c r="K452" s="21">
        <v>2659.42</v>
      </c>
      <c r="L452" s="21">
        <v>0</v>
      </c>
      <c r="M452" s="5">
        <v>44405</v>
      </c>
    </row>
    <row r="453" spans="6:13" x14ac:dyDescent="0.25">
      <c r="F453" s="133" t="s">
        <v>983</v>
      </c>
      <c r="G453" s="21">
        <v>11657.96</v>
      </c>
      <c r="H453" s="5">
        <v>44405.430555555555</v>
      </c>
      <c r="I453" s="133"/>
      <c r="J453" s="133" t="s">
        <v>147</v>
      </c>
      <c r="K453" s="21">
        <v>11657.96</v>
      </c>
      <c r="L453" s="21">
        <v>0</v>
      </c>
      <c r="M453" s="5">
        <v>44405</v>
      </c>
    </row>
    <row r="454" spans="6:13" x14ac:dyDescent="0.25">
      <c r="F454" s="133" t="s">
        <v>984</v>
      </c>
      <c r="G454" s="21">
        <v>225.31</v>
      </c>
      <c r="H454" s="5">
        <v>44405.430925925924</v>
      </c>
      <c r="I454" s="133"/>
      <c r="J454" s="133" t="s">
        <v>195</v>
      </c>
      <c r="K454" s="21">
        <v>225.31</v>
      </c>
      <c r="L454" s="21">
        <v>0</v>
      </c>
      <c r="M454" s="5">
        <v>44405</v>
      </c>
    </row>
    <row r="455" spans="6:13" x14ac:dyDescent="0.25">
      <c r="F455" s="133" t="s">
        <v>985</v>
      </c>
      <c r="G455" s="21">
        <v>11971.49</v>
      </c>
      <c r="H455" s="5">
        <v>44405.431423611109</v>
      </c>
      <c r="I455" s="133"/>
      <c r="J455" s="133" t="s">
        <v>151</v>
      </c>
      <c r="K455" s="21">
        <v>11971.49</v>
      </c>
      <c r="L455" s="21">
        <v>0</v>
      </c>
      <c r="M455" s="5">
        <v>44405</v>
      </c>
    </row>
    <row r="456" spans="6:13" x14ac:dyDescent="0.25">
      <c r="F456" s="133" t="s">
        <v>986</v>
      </c>
      <c r="G456" s="21">
        <v>1583.85</v>
      </c>
      <c r="H456" s="5">
        <v>44405.432256944441</v>
      </c>
      <c r="I456" s="133"/>
      <c r="J456" s="133" t="s">
        <v>153</v>
      </c>
      <c r="K456" s="21">
        <v>1583.85</v>
      </c>
      <c r="L456" s="21">
        <v>0</v>
      </c>
      <c r="M456" s="5">
        <v>44405</v>
      </c>
    </row>
    <row r="457" spans="6:13" x14ac:dyDescent="0.25">
      <c r="F457" s="133" t="s">
        <v>987</v>
      </c>
      <c r="G457" s="21">
        <v>494.32</v>
      </c>
      <c r="H457" s="5">
        <v>44405.519166666665</v>
      </c>
      <c r="I457" s="133"/>
      <c r="J457" s="133" t="s">
        <v>988</v>
      </c>
      <c r="K457" s="21">
        <v>494.32</v>
      </c>
      <c r="L457" s="21">
        <v>0</v>
      </c>
      <c r="M457" s="5">
        <v>44405</v>
      </c>
    </row>
    <row r="458" spans="6:13" x14ac:dyDescent="0.25">
      <c r="F458" s="133" t="s">
        <v>989</v>
      </c>
      <c r="G458" s="21">
        <v>216.93</v>
      </c>
      <c r="H458" s="5">
        <v>44405.519583333335</v>
      </c>
      <c r="I458" s="133"/>
      <c r="J458" s="133" t="s">
        <v>990</v>
      </c>
      <c r="K458" s="21">
        <v>216.93</v>
      </c>
      <c r="L458" s="21">
        <v>0</v>
      </c>
      <c r="M458" s="5">
        <v>44405</v>
      </c>
    </row>
    <row r="459" spans="6:13" x14ac:dyDescent="0.25">
      <c r="F459" s="133" t="s">
        <v>991</v>
      </c>
      <c r="G459" s="21">
        <v>404.12</v>
      </c>
      <c r="H459" s="5">
        <v>44405.519942129627</v>
      </c>
      <c r="I459" s="133"/>
      <c r="J459" s="133" t="s">
        <v>992</v>
      </c>
      <c r="K459" s="21">
        <v>404.12</v>
      </c>
      <c r="L459" s="21">
        <v>0</v>
      </c>
      <c r="M459" s="5">
        <v>44405</v>
      </c>
    </row>
    <row r="460" spans="6:13" x14ac:dyDescent="0.25">
      <c r="F460" s="133" t="s">
        <v>993</v>
      </c>
      <c r="G460" s="21">
        <v>200.87</v>
      </c>
      <c r="H460" s="5">
        <v>44405.520254629628</v>
      </c>
      <c r="I460" s="133"/>
      <c r="J460" s="133" t="s">
        <v>994</v>
      </c>
      <c r="K460" s="21">
        <v>200.87</v>
      </c>
      <c r="L460" s="21">
        <v>0</v>
      </c>
      <c r="M460" s="5">
        <v>44405</v>
      </c>
    </row>
    <row r="461" spans="6:13" x14ac:dyDescent="0.25">
      <c r="F461" s="133" t="s">
        <v>995</v>
      </c>
      <c r="G461" s="21">
        <v>384.42</v>
      </c>
      <c r="H461" s="5">
        <v>44405.520567129628</v>
      </c>
      <c r="I461" s="133"/>
      <c r="J461" s="133" t="s">
        <v>996</v>
      </c>
      <c r="K461" s="21">
        <v>384.42</v>
      </c>
      <c r="L461" s="21">
        <v>0</v>
      </c>
      <c r="M461" s="5">
        <v>44405</v>
      </c>
    </row>
    <row r="462" spans="6:13" x14ac:dyDescent="0.25">
      <c r="F462" s="133" t="s">
        <v>997</v>
      </c>
      <c r="G462" s="21">
        <v>362.74</v>
      </c>
      <c r="H462" s="5">
        <v>44405.520891203705</v>
      </c>
      <c r="I462" s="133"/>
      <c r="J462" s="133" t="s">
        <v>998</v>
      </c>
      <c r="K462" s="21">
        <v>362.74</v>
      </c>
      <c r="L462" s="21">
        <v>0</v>
      </c>
      <c r="M462" s="5">
        <v>44405</v>
      </c>
    </row>
    <row r="463" spans="6:13" x14ac:dyDescent="0.25">
      <c r="F463" s="133" t="s">
        <v>999</v>
      </c>
      <c r="G463" s="21">
        <v>170.9</v>
      </c>
      <c r="H463" s="5">
        <v>44405.521377314813</v>
      </c>
      <c r="I463" s="133"/>
      <c r="J463" s="133" t="s">
        <v>1000</v>
      </c>
      <c r="K463" s="21">
        <v>170.9</v>
      </c>
      <c r="L463" s="21">
        <v>108.98</v>
      </c>
      <c r="M463" s="5">
        <v>44405</v>
      </c>
    </row>
    <row r="464" spans="6:13" x14ac:dyDescent="0.25">
      <c r="F464" s="133" t="s">
        <v>1001</v>
      </c>
      <c r="G464" s="21">
        <v>358.92</v>
      </c>
      <c r="H464" s="5">
        <v>44405.594282407408</v>
      </c>
      <c r="I464" s="133"/>
      <c r="J464" s="133" t="s">
        <v>1002</v>
      </c>
      <c r="K464" s="21">
        <v>358.92</v>
      </c>
      <c r="L464" s="21">
        <v>0</v>
      </c>
      <c r="M464" s="5">
        <v>44405</v>
      </c>
    </row>
    <row r="465" spans="6:13" x14ac:dyDescent="0.25">
      <c r="F465" s="133" t="s">
        <v>1003</v>
      </c>
      <c r="G465" s="21">
        <v>351.99</v>
      </c>
      <c r="H465" s="5">
        <v>44405.59652777778</v>
      </c>
      <c r="I465" s="133"/>
      <c r="J465" s="133" t="s">
        <v>1004</v>
      </c>
      <c r="K465" s="21">
        <v>351.99</v>
      </c>
      <c r="L465" s="21">
        <v>0</v>
      </c>
      <c r="M465" s="5">
        <v>44405</v>
      </c>
    </row>
    <row r="466" spans="6:13" x14ac:dyDescent="0.25">
      <c r="F466" s="133"/>
      <c r="G466" s="133"/>
      <c r="H466" s="5"/>
      <c r="I466" s="133"/>
      <c r="J466" s="133" t="s">
        <v>488</v>
      </c>
      <c r="K466" s="21">
        <v>0</v>
      </c>
      <c r="L466" s="21">
        <v>670.46</v>
      </c>
      <c r="M466" s="5">
        <v>44405</v>
      </c>
    </row>
    <row r="467" spans="6:13" x14ac:dyDescent="0.25">
      <c r="F467" s="133" t="s">
        <v>1005</v>
      </c>
      <c r="G467" s="21">
        <v>193.23</v>
      </c>
      <c r="H467" s="5">
        <v>44406.465092592596</v>
      </c>
      <c r="I467" s="133"/>
      <c r="J467" s="133" t="s">
        <v>1006</v>
      </c>
      <c r="K467" s="21">
        <v>193.23</v>
      </c>
      <c r="L467" s="21">
        <v>0</v>
      </c>
      <c r="M467" s="5">
        <v>44406</v>
      </c>
    </row>
    <row r="468" spans="6:13" x14ac:dyDescent="0.25">
      <c r="F468" s="133" t="s">
        <v>1007</v>
      </c>
      <c r="G468" s="21">
        <v>216.36</v>
      </c>
      <c r="H468" s="5">
        <v>44406.465405092589</v>
      </c>
      <c r="I468" s="133"/>
      <c r="J468" s="133" t="s">
        <v>1008</v>
      </c>
      <c r="K468" s="21">
        <v>216.36</v>
      </c>
      <c r="L468" s="21">
        <v>0</v>
      </c>
      <c r="M468" s="5">
        <v>44406</v>
      </c>
    </row>
    <row r="469" spans="6:13" x14ac:dyDescent="0.25">
      <c r="F469" s="133" t="s">
        <v>1009</v>
      </c>
      <c r="G469" s="21">
        <v>506.95</v>
      </c>
      <c r="H469" s="5">
        <v>44406.465937499997</v>
      </c>
      <c r="I469" s="133"/>
      <c r="J469" s="133" t="s">
        <v>1010</v>
      </c>
      <c r="K469" s="21">
        <v>506.95</v>
      </c>
      <c r="L469" s="21">
        <v>0</v>
      </c>
      <c r="M469" s="5">
        <v>44406</v>
      </c>
    </row>
    <row r="470" spans="6:13" x14ac:dyDescent="0.25">
      <c r="F470" s="133" t="s">
        <v>1011</v>
      </c>
      <c r="G470" s="21">
        <v>161.24</v>
      </c>
      <c r="H470" s="5">
        <v>44406.467152777775</v>
      </c>
      <c r="I470" s="133"/>
      <c r="J470" s="133" t="s">
        <v>195</v>
      </c>
      <c r="K470" s="21">
        <v>161.24</v>
      </c>
      <c r="L470" s="21">
        <v>0</v>
      </c>
      <c r="M470" s="5">
        <v>44406</v>
      </c>
    </row>
    <row r="471" spans="6:13" x14ac:dyDescent="0.25">
      <c r="F471" s="133" t="s">
        <v>1012</v>
      </c>
      <c r="G471" s="21">
        <v>147.49</v>
      </c>
      <c r="H471" s="5">
        <v>44406.467615740738</v>
      </c>
      <c r="I471" s="133"/>
      <c r="J471" s="133" t="s">
        <v>618</v>
      </c>
      <c r="K471" s="21">
        <v>147.49</v>
      </c>
      <c r="L471" s="21">
        <v>0</v>
      </c>
      <c r="M471" s="5">
        <v>44406</v>
      </c>
    </row>
    <row r="472" spans="6:13" x14ac:dyDescent="0.25">
      <c r="F472" s="133" t="s">
        <v>1013</v>
      </c>
      <c r="G472" s="21">
        <v>975.59</v>
      </c>
      <c r="H472" s="5">
        <v>44406.46802083333</v>
      </c>
      <c r="I472" s="133"/>
      <c r="J472" s="133" t="s">
        <v>490</v>
      </c>
      <c r="K472" s="21">
        <v>975.59</v>
      </c>
      <c r="L472" s="21">
        <v>0</v>
      </c>
      <c r="M472" s="5">
        <v>44406</v>
      </c>
    </row>
    <row r="473" spans="6:13" x14ac:dyDescent="0.25">
      <c r="F473" s="133" t="s">
        <v>1014</v>
      </c>
      <c r="G473" s="21">
        <v>214.32</v>
      </c>
      <c r="H473" s="5">
        <v>44406.468333333331</v>
      </c>
      <c r="I473" s="133"/>
      <c r="J473" s="133" t="s">
        <v>1015</v>
      </c>
      <c r="K473" s="21">
        <v>214.32</v>
      </c>
      <c r="L473" s="21">
        <v>0</v>
      </c>
      <c r="M473" s="5">
        <v>44406</v>
      </c>
    </row>
    <row r="474" spans="6:13" x14ac:dyDescent="0.25">
      <c r="F474" s="133" t="s">
        <v>1016</v>
      </c>
      <c r="G474" s="21">
        <v>216.72</v>
      </c>
      <c r="H474" s="5">
        <v>44406.468726851854</v>
      </c>
      <c r="I474" s="133"/>
      <c r="J474" s="133" t="s">
        <v>1017</v>
      </c>
      <c r="K474" s="21">
        <v>216.72</v>
      </c>
      <c r="L474" s="21">
        <v>0</v>
      </c>
      <c r="M474" s="5">
        <v>44406</v>
      </c>
    </row>
    <row r="475" spans="6:13" x14ac:dyDescent="0.25">
      <c r="F475" s="133" t="s">
        <v>1018</v>
      </c>
      <c r="G475" s="21">
        <v>308.86</v>
      </c>
      <c r="H475" s="5">
        <v>44406.469074074077</v>
      </c>
      <c r="I475" s="133"/>
      <c r="J475" s="133" t="s">
        <v>1019</v>
      </c>
      <c r="K475" s="21">
        <v>308.86</v>
      </c>
      <c r="L475" s="21">
        <v>0</v>
      </c>
      <c r="M475" s="5">
        <v>44406</v>
      </c>
    </row>
    <row r="476" spans="6:13" x14ac:dyDescent="0.25">
      <c r="F476" s="133" t="s">
        <v>1020</v>
      </c>
      <c r="G476" s="21">
        <v>214.64</v>
      </c>
      <c r="H476" s="5">
        <v>44406.471608796295</v>
      </c>
      <c r="I476" s="133"/>
      <c r="J476" s="133" t="s">
        <v>1021</v>
      </c>
      <c r="K476" s="21">
        <v>214.64</v>
      </c>
      <c r="L476" s="21">
        <v>0</v>
      </c>
      <c r="M476" s="5">
        <v>44406</v>
      </c>
    </row>
    <row r="477" spans="6:13" x14ac:dyDescent="0.25">
      <c r="F477" s="133" t="s">
        <v>1022</v>
      </c>
      <c r="G477" s="21">
        <v>362.73</v>
      </c>
      <c r="H477" s="5">
        <v>44406.482812499999</v>
      </c>
      <c r="I477" s="133"/>
      <c r="J477" s="133" t="s">
        <v>1023</v>
      </c>
      <c r="K477" s="21">
        <v>362.73</v>
      </c>
      <c r="L477" s="21">
        <v>0</v>
      </c>
      <c r="M477" s="5">
        <v>44406</v>
      </c>
    </row>
    <row r="478" spans="6:13" x14ac:dyDescent="0.25">
      <c r="F478" s="133" t="s">
        <v>1024</v>
      </c>
      <c r="G478" s="21">
        <v>277.44</v>
      </c>
      <c r="H478" s="5">
        <v>44406.483159722222</v>
      </c>
      <c r="I478" s="133"/>
      <c r="J478" s="133" t="s">
        <v>1025</v>
      </c>
      <c r="K478" s="21">
        <v>277.44</v>
      </c>
      <c r="L478" s="21">
        <v>0</v>
      </c>
      <c r="M478" s="5">
        <v>44406</v>
      </c>
    </row>
    <row r="479" spans="6:13" x14ac:dyDescent="0.25">
      <c r="F479" s="133" t="s">
        <v>1026</v>
      </c>
      <c r="G479" s="21">
        <v>225.3</v>
      </c>
      <c r="H479" s="5">
        <v>44406.483495370368</v>
      </c>
      <c r="I479" s="133"/>
      <c r="J479" s="133" t="s">
        <v>1027</v>
      </c>
      <c r="K479" s="21">
        <v>225.3</v>
      </c>
      <c r="L479" s="21">
        <v>0</v>
      </c>
      <c r="M479" s="5">
        <v>44406</v>
      </c>
    </row>
    <row r="480" spans="6:13" x14ac:dyDescent="0.25">
      <c r="F480" s="133" t="s">
        <v>1028</v>
      </c>
      <c r="G480" s="21">
        <v>230.72</v>
      </c>
      <c r="H480" s="5">
        <v>44406.483877314815</v>
      </c>
      <c r="I480" s="133"/>
      <c r="J480" s="133" t="s">
        <v>1029</v>
      </c>
      <c r="K480" s="21">
        <v>230.72</v>
      </c>
      <c r="L480" s="21">
        <v>0</v>
      </c>
      <c r="M480" s="5">
        <v>44406</v>
      </c>
    </row>
    <row r="481" spans="6:13" x14ac:dyDescent="0.25">
      <c r="F481" s="133" t="s">
        <v>1030</v>
      </c>
      <c r="G481" s="21">
        <v>2725.17</v>
      </c>
      <c r="H481" s="5">
        <v>44406.487766203703</v>
      </c>
      <c r="I481" s="133"/>
      <c r="J481" s="133" t="s">
        <v>1031</v>
      </c>
      <c r="K481" s="21">
        <v>2725.17</v>
      </c>
      <c r="L481" s="21">
        <v>0</v>
      </c>
      <c r="M481" s="5">
        <v>44406</v>
      </c>
    </row>
    <row r="482" spans="6:13" x14ac:dyDescent="0.25">
      <c r="F482" s="133" t="s">
        <v>1032</v>
      </c>
      <c r="G482" s="21">
        <v>65</v>
      </c>
      <c r="H482" s="5">
        <v>44407.161921296298</v>
      </c>
      <c r="I482" s="133"/>
      <c r="J482" s="133" t="s">
        <v>1033</v>
      </c>
      <c r="K482" s="21">
        <v>65</v>
      </c>
      <c r="L482" s="21">
        <v>0</v>
      </c>
      <c r="M482" s="5">
        <v>44407</v>
      </c>
    </row>
    <row r="483" spans="6:13" x14ac:dyDescent="0.25">
      <c r="F483" s="133" t="s">
        <v>1038</v>
      </c>
      <c r="G483" s="21">
        <v>33</v>
      </c>
      <c r="H483" s="5">
        <v>44409.162349537037</v>
      </c>
      <c r="I483" s="133"/>
      <c r="J483" s="133" t="s">
        <v>1039</v>
      </c>
      <c r="K483" s="21">
        <v>33</v>
      </c>
      <c r="L483" s="21">
        <v>0</v>
      </c>
      <c r="M483" s="5">
        <v>44409</v>
      </c>
    </row>
    <row r="484" spans="6:13" x14ac:dyDescent="0.25">
      <c r="F484" s="133" t="s">
        <v>1040</v>
      </c>
      <c r="G484" s="21">
        <v>4359.3500000000004</v>
      </c>
      <c r="H484" s="5">
        <v>44411.163807870369</v>
      </c>
      <c r="I484" s="133"/>
      <c r="J484" s="133" t="s">
        <v>1041</v>
      </c>
      <c r="K484" s="21">
        <v>4359.3500000000004</v>
      </c>
      <c r="L484" s="21">
        <v>0</v>
      </c>
      <c r="M484" s="5">
        <v>44411</v>
      </c>
    </row>
    <row r="485" spans="6:13" x14ac:dyDescent="0.25">
      <c r="F485" s="133" t="s">
        <v>1042</v>
      </c>
      <c r="G485" s="21">
        <v>345.96</v>
      </c>
      <c r="H485" s="5">
        <v>44411.163854166669</v>
      </c>
      <c r="I485" s="133"/>
      <c r="J485" s="133" t="s">
        <v>1041</v>
      </c>
      <c r="K485" s="21">
        <v>345.96</v>
      </c>
      <c r="L485" s="21">
        <v>0</v>
      </c>
      <c r="M485" s="5">
        <v>44411</v>
      </c>
    </row>
    <row r="486" spans="6:13" x14ac:dyDescent="0.25">
      <c r="F486" s="133" t="s">
        <v>1043</v>
      </c>
      <c r="G486" s="21">
        <v>1862.93</v>
      </c>
      <c r="H486" s="5">
        <v>44412.610312500001</v>
      </c>
      <c r="I486" s="133"/>
      <c r="J486" s="133" t="s">
        <v>143</v>
      </c>
      <c r="K486" s="21">
        <v>1862.93</v>
      </c>
      <c r="L486" s="21">
        <v>0</v>
      </c>
      <c r="M486" s="5">
        <v>44412</v>
      </c>
    </row>
    <row r="487" spans="6:13" x14ac:dyDescent="0.25">
      <c r="F487" s="133" t="s">
        <v>1044</v>
      </c>
      <c r="G487" s="21">
        <v>4727.88</v>
      </c>
      <c r="H487" s="5">
        <v>44412.617662037039</v>
      </c>
      <c r="I487" s="133"/>
      <c r="J487" s="133" t="s">
        <v>147</v>
      </c>
      <c r="K487" s="21">
        <v>4727.88</v>
      </c>
      <c r="L487" s="21">
        <v>0</v>
      </c>
      <c r="M487" s="5">
        <v>44412</v>
      </c>
    </row>
    <row r="488" spans="6:13" x14ac:dyDescent="0.25">
      <c r="F488" s="133" t="s">
        <v>1045</v>
      </c>
      <c r="G488" s="21">
        <v>4820.5</v>
      </c>
      <c r="H488" s="5">
        <v>44412.618194444447</v>
      </c>
      <c r="I488" s="133"/>
      <c r="J488" s="133" t="s">
        <v>151</v>
      </c>
      <c r="K488" s="21">
        <v>4820.5</v>
      </c>
      <c r="L488" s="21">
        <v>0</v>
      </c>
      <c r="M488" s="5">
        <v>44412</v>
      </c>
    </row>
    <row r="489" spans="6:13" x14ac:dyDescent="0.25">
      <c r="F489" s="133" t="s">
        <v>1046</v>
      </c>
      <c r="G489" s="21">
        <v>639.98</v>
      </c>
      <c r="H489" s="5">
        <v>44412.618576388886</v>
      </c>
      <c r="I489" s="133"/>
      <c r="J489" s="133" t="s">
        <v>153</v>
      </c>
      <c r="K489" s="21">
        <v>639.98</v>
      </c>
      <c r="L489" s="21">
        <v>0</v>
      </c>
      <c r="M489" s="5">
        <v>44412</v>
      </c>
    </row>
    <row r="490" spans="6:13" x14ac:dyDescent="0.25">
      <c r="F490" s="133" t="s">
        <v>1047</v>
      </c>
      <c r="G490" s="21">
        <v>6.99</v>
      </c>
      <c r="H490" s="5">
        <v>44412.618935185186</v>
      </c>
      <c r="I490" s="133"/>
      <c r="J490" s="133" t="s">
        <v>414</v>
      </c>
      <c r="K490" s="21">
        <v>6.99</v>
      </c>
      <c r="L490" s="21">
        <v>0</v>
      </c>
      <c r="M490" s="5">
        <v>44412</v>
      </c>
    </row>
    <row r="491" spans="6:13" x14ac:dyDescent="0.25">
      <c r="F491" s="133" t="s">
        <v>1048</v>
      </c>
      <c r="G491" s="21">
        <v>3248.33</v>
      </c>
      <c r="H491" s="5">
        <v>44412.619386574072</v>
      </c>
      <c r="I491" s="133"/>
      <c r="J491" s="133" t="s">
        <v>155</v>
      </c>
      <c r="K491" s="21">
        <v>3248.33</v>
      </c>
      <c r="L491" s="21">
        <v>0</v>
      </c>
      <c r="M491" s="5">
        <v>44412</v>
      </c>
    </row>
    <row r="492" spans="6:13" x14ac:dyDescent="0.25">
      <c r="F492" s="133" t="s">
        <v>1049</v>
      </c>
      <c r="G492" s="21">
        <v>110</v>
      </c>
      <c r="H492" s="5">
        <v>44417.161840277775</v>
      </c>
      <c r="I492" s="133"/>
      <c r="J492" s="133" t="s">
        <v>1050</v>
      </c>
      <c r="K492" s="21">
        <v>110</v>
      </c>
      <c r="L492" s="21">
        <v>0</v>
      </c>
      <c r="M492" s="5">
        <v>44417</v>
      </c>
    </row>
    <row r="493" spans="6:13" x14ac:dyDescent="0.25">
      <c r="F493" s="133" t="s">
        <v>1051</v>
      </c>
      <c r="G493" s="21">
        <v>1088.9000000000001</v>
      </c>
      <c r="H493" s="5">
        <v>44418.162314814814</v>
      </c>
      <c r="I493" s="133"/>
      <c r="J493" s="133" t="s">
        <v>1052</v>
      </c>
      <c r="K493" s="21">
        <v>1088.9000000000001</v>
      </c>
      <c r="L493" s="21">
        <v>0</v>
      </c>
      <c r="M493" s="5">
        <v>44418</v>
      </c>
    </row>
    <row r="494" spans="6:13" x14ac:dyDescent="0.25">
      <c r="F494" s="133" t="s">
        <v>1053</v>
      </c>
      <c r="G494" s="21">
        <v>5985.24</v>
      </c>
      <c r="H494" s="5">
        <v>44418.667662037034</v>
      </c>
      <c r="I494" s="133"/>
      <c r="J494" s="133" t="s">
        <v>147</v>
      </c>
      <c r="K494" s="21">
        <v>5985.24</v>
      </c>
      <c r="L494" s="21">
        <v>0</v>
      </c>
      <c r="M494" s="5">
        <v>44418</v>
      </c>
    </row>
    <row r="495" spans="6:13" x14ac:dyDescent="0.25">
      <c r="F495" s="133" t="s">
        <v>1054</v>
      </c>
      <c r="G495" s="21">
        <v>549.08000000000004</v>
      </c>
      <c r="H495" s="5">
        <v>44418.675451388888</v>
      </c>
      <c r="I495" s="133"/>
      <c r="J495" s="133" t="s">
        <v>153</v>
      </c>
      <c r="K495" s="21">
        <v>549.08000000000004</v>
      </c>
      <c r="L495" s="21">
        <v>0</v>
      </c>
      <c r="M495" s="5">
        <v>44418</v>
      </c>
    </row>
    <row r="496" spans="6:13" x14ac:dyDescent="0.25">
      <c r="F496" s="133" t="s">
        <v>1055</v>
      </c>
      <c r="G496" s="21">
        <v>4265.8500000000004</v>
      </c>
      <c r="H496" s="5">
        <v>44418.676099537035</v>
      </c>
      <c r="I496" s="133"/>
      <c r="J496" s="133" t="s">
        <v>151</v>
      </c>
      <c r="K496" s="21">
        <v>4265.8500000000004</v>
      </c>
      <c r="L496" s="21">
        <v>0</v>
      </c>
      <c r="M496" s="5">
        <v>44418</v>
      </c>
    </row>
    <row r="497" spans="6:13" x14ac:dyDescent="0.25">
      <c r="F497" s="133" t="s">
        <v>1056</v>
      </c>
      <c r="G497" s="21">
        <v>333.4</v>
      </c>
      <c r="H497" s="5">
        <v>44419.162291666667</v>
      </c>
      <c r="I497" s="133"/>
      <c r="J497" s="133" t="s">
        <v>1057</v>
      </c>
      <c r="K497" s="21">
        <v>333.4</v>
      </c>
      <c r="L497" s="21">
        <v>0</v>
      </c>
      <c r="M497" s="5">
        <v>44419</v>
      </c>
    </row>
    <row r="498" spans="6:13" x14ac:dyDescent="0.25">
      <c r="F498" s="133" t="s">
        <v>1058</v>
      </c>
      <c r="G498" s="21">
        <v>325</v>
      </c>
      <c r="H498" s="5">
        <v>44424.162256944444</v>
      </c>
      <c r="I498" s="133"/>
      <c r="J498" s="133" t="s">
        <v>1059</v>
      </c>
      <c r="K498" s="21">
        <v>325</v>
      </c>
      <c r="L498" s="21">
        <v>0</v>
      </c>
      <c r="M498" s="5">
        <v>44424</v>
      </c>
    </row>
    <row r="499" spans="6:13" x14ac:dyDescent="0.25">
      <c r="F499" s="133" t="s">
        <v>1060</v>
      </c>
      <c r="G499" s="21">
        <v>1268.96</v>
      </c>
      <c r="H499" s="5">
        <v>44425.162708333337</v>
      </c>
      <c r="I499" s="133"/>
      <c r="J499" s="133" t="s">
        <v>1061</v>
      </c>
      <c r="K499" s="21">
        <v>1268.96</v>
      </c>
      <c r="L499" s="21">
        <v>0</v>
      </c>
      <c r="M499" s="5">
        <v>44425</v>
      </c>
    </row>
    <row r="500" spans="6:13" x14ac:dyDescent="0.25">
      <c r="F500" s="133" t="s">
        <v>1062</v>
      </c>
      <c r="G500" s="21">
        <v>1731.82</v>
      </c>
      <c r="H500" s="5">
        <v>44428.677881944444</v>
      </c>
      <c r="I500" s="133"/>
      <c r="J500" s="133" t="s">
        <v>143</v>
      </c>
      <c r="K500" s="21">
        <v>1731.82</v>
      </c>
      <c r="L500" s="21">
        <v>0</v>
      </c>
      <c r="M500" s="5">
        <v>44428</v>
      </c>
    </row>
    <row r="501" spans="6:13" x14ac:dyDescent="0.25">
      <c r="F501" s="133" t="s">
        <v>1063</v>
      </c>
      <c r="G501" s="21">
        <v>3352.41</v>
      </c>
      <c r="H501" s="5">
        <v>44428.692002314812</v>
      </c>
      <c r="I501" s="133"/>
      <c r="J501" s="133" t="s">
        <v>143</v>
      </c>
      <c r="K501" s="21">
        <v>3352.41</v>
      </c>
      <c r="L501" s="21">
        <v>0</v>
      </c>
      <c r="M501" s="5">
        <v>44428</v>
      </c>
    </row>
    <row r="502" spans="6:13" x14ac:dyDescent="0.25">
      <c r="F502" s="133" t="s">
        <v>1064</v>
      </c>
      <c r="G502" s="21">
        <v>1992.06</v>
      </c>
      <c r="H502" s="5">
        <v>44428.692476851851</v>
      </c>
      <c r="I502" s="133"/>
      <c r="J502" s="133" t="s">
        <v>1065</v>
      </c>
      <c r="K502" s="21">
        <v>1992.06</v>
      </c>
      <c r="L502" s="21">
        <v>1013.44</v>
      </c>
      <c r="M502" s="5">
        <v>44428</v>
      </c>
    </row>
    <row r="503" spans="6:13" x14ac:dyDescent="0.25">
      <c r="F503" s="133" t="s">
        <v>1066</v>
      </c>
      <c r="G503" s="21">
        <v>3884.08</v>
      </c>
      <c r="H503" s="5">
        <v>44428.696516203701</v>
      </c>
      <c r="I503" s="133"/>
      <c r="J503" s="133" t="s">
        <v>147</v>
      </c>
      <c r="K503" s="21">
        <v>3884.08</v>
      </c>
      <c r="L503" s="21">
        <v>0</v>
      </c>
      <c r="M503" s="5">
        <v>44428</v>
      </c>
    </row>
    <row r="504" spans="6:13" x14ac:dyDescent="0.25">
      <c r="F504" s="133" t="s">
        <v>1067</v>
      </c>
      <c r="G504" s="21">
        <v>442.57</v>
      </c>
      <c r="H504" s="5">
        <v>44428.697974537034</v>
      </c>
      <c r="I504" s="133"/>
      <c r="J504" s="133" t="s">
        <v>153</v>
      </c>
      <c r="K504" s="21">
        <v>442.57</v>
      </c>
      <c r="L504" s="21">
        <v>0</v>
      </c>
      <c r="M504" s="5">
        <v>44428</v>
      </c>
    </row>
    <row r="505" spans="6:13" x14ac:dyDescent="0.25">
      <c r="F505" s="133" t="s">
        <v>1068</v>
      </c>
      <c r="G505" s="21">
        <v>3196.25</v>
      </c>
      <c r="H505" s="5">
        <v>44431.570844907408</v>
      </c>
      <c r="I505" s="133"/>
      <c r="J505" s="133" t="s">
        <v>613</v>
      </c>
      <c r="K505" s="21">
        <v>3196.25</v>
      </c>
      <c r="L505" s="21">
        <v>0</v>
      </c>
      <c r="M505" s="5">
        <v>44431</v>
      </c>
    </row>
    <row r="506" spans="6:13" x14ac:dyDescent="0.25">
      <c r="F506" s="133" t="s">
        <v>1069</v>
      </c>
      <c r="G506" s="21">
        <v>4351.5200000000004</v>
      </c>
      <c r="H506" s="5">
        <v>44431.572858796295</v>
      </c>
      <c r="I506" s="133"/>
      <c r="J506" s="133" t="s">
        <v>151</v>
      </c>
      <c r="K506" s="21">
        <v>4351.5200000000004</v>
      </c>
      <c r="L506" s="21">
        <v>0</v>
      </c>
      <c r="M506" s="5">
        <v>44431</v>
      </c>
    </row>
    <row r="507" spans="6:13" x14ac:dyDescent="0.25">
      <c r="F507" s="133" t="s">
        <v>1070</v>
      </c>
      <c r="G507" s="21">
        <v>508.55</v>
      </c>
      <c r="H507" s="5">
        <v>44431.573240740741</v>
      </c>
      <c r="I507" s="133"/>
      <c r="J507" s="133" t="s">
        <v>1071</v>
      </c>
      <c r="K507" s="21">
        <v>508.55</v>
      </c>
      <c r="L507" s="21">
        <v>0</v>
      </c>
      <c r="M507" s="5">
        <v>44431</v>
      </c>
    </row>
    <row r="508" spans="6:13" x14ac:dyDescent="0.25">
      <c r="F508" s="133" t="s">
        <v>1072</v>
      </c>
      <c r="G508" s="21">
        <v>474.49</v>
      </c>
      <c r="H508" s="5">
        <v>44431.573611111111</v>
      </c>
      <c r="I508" s="133"/>
      <c r="J508" s="133" t="s">
        <v>1073</v>
      </c>
      <c r="K508" s="21">
        <v>474.49</v>
      </c>
      <c r="L508" s="21">
        <v>89.99</v>
      </c>
      <c r="M508" s="5">
        <v>44431</v>
      </c>
    </row>
    <row r="509" spans="6:13" x14ac:dyDescent="0.25">
      <c r="F509" s="133" t="s">
        <v>1074</v>
      </c>
      <c r="G509" s="21">
        <v>233.77</v>
      </c>
      <c r="H509" s="5">
        <v>44431.574131944442</v>
      </c>
      <c r="I509" s="133"/>
      <c r="J509" s="133" t="s">
        <v>1075</v>
      </c>
      <c r="K509" s="21">
        <v>233.77</v>
      </c>
      <c r="L509" s="21">
        <v>0</v>
      </c>
      <c r="M509" s="5">
        <v>44431</v>
      </c>
    </row>
    <row r="510" spans="6:13" x14ac:dyDescent="0.25">
      <c r="F510" s="133" t="s">
        <v>1076</v>
      </c>
      <c r="G510" s="21">
        <v>417.49</v>
      </c>
      <c r="H510" s="5">
        <v>44431.574548611112</v>
      </c>
      <c r="I510" s="133"/>
      <c r="J510" s="133" t="s">
        <v>1077</v>
      </c>
      <c r="K510" s="21">
        <v>417.49</v>
      </c>
      <c r="L510" s="21">
        <v>0</v>
      </c>
      <c r="M510" s="5">
        <v>44431</v>
      </c>
    </row>
    <row r="511" spans="6:13" x14ac:dyDescent="0.25">
      <c r="F511" s="133" t="s">
        <v>1078</v>
      </c>
      <c r="G511" s="21">
        <v>82.95</v>
      </c>
      <c r="H511" s="5">
        <v>44431.574942129628</v>
      </c>
      <c r="I511" s="133"/>
      <c r="J511" s="133" t="s">
        <v>1079</v>
      </c>
      <c r="K511" s="21">
        <v>82.95</v>
      </c>
      <c r="L511" s="21">
        <v>0</v>
      </c>
      <c r="M511" s="5">
        <v>44431</v>
      </c>
    </row>
    <row r="512" spans="6:13" x14ac:dyDescent="0.25">
      <c r="F512" s="133" t="s">
        <v>1080</v>
      </c>
      <c r="G512" s="21">
        <v>322.17</v>
      </c>
      <c r="H512" s="5">
        <v>44431.57539351852</v>
      </c>
      <c r="I512" s="133"/>
      <c r="J512" s="133" t="s">
        <v>1081</v>
      </c>
      <c r="K512" s="21">
        <v>322.17</v>
      </c>
      <c r="L512" s="21">
        <v>0</v>
      </c>
      <c r="M512" s="5">
        <v>44431</v>
      </c>
    </row>
    <row r="513" spans="6:13" x14ac:dyDescent="0.25">
      <c r="F513" s="133" t="s">
        <v>1082</v>
      </c>
      <c r="G513" s="21">
        <v>495.46</v>
      </c>
      <c r="H513" s="5">
        <v>44431.575798611113</v>
      </c>
      <c r="I513" s="133"/>
      <c r="J513" s="133" t="s">
        <v>1083</v>
      </c>
      <c r="K513" s="21">
        <v>495.46</v>
      </c>
      <c r="L513" s="21">
        <v>0</v>
      </c>
      <c r="M513" s="5">
        <v>44431</v>
      </c>
    </row>
    <row r="514" spans="6:13" x14ac:dyDescent="0.25">
      <c r="F514" s="133" t="s">
        <v>1084</v>
      </c>
      <c r="G514" s="21">
        <v>201.84</v>
      </c>
      <c r="H514" s="5">
        <v>44431.577175925922</v>
      </c>
      <c r="I514" s="133"/>
      <c r="J514" s="133" t="s">
        <v>1085</v>
      </c>
      <c r="K514" s="21">
        <v>201.84</v>
      </c>
      <c r="L514" s="21">
        <v>0</v>
      </c>
      <c r="M514" s="5">
        <v>44431</v>
      </c>
    </row>
    <row r="515" spans="6:13" x14ac:dyDescent="0.25">
      <c r="F515" s="133" t="s">
        <v>1086</v>
      </c>
      <c r="G515" s="21">
        <v>568.33000000000004</v>
      </c>
      <c r="H515" s="5">
        <v>44431.577766203707</v>
      </c>
      <c r="I515" s="133"/>
      <c r="J515" s="133" t="s">
        <v>195</v>
      </c>
      <c r="K515" s="21">
        <v>568.33000000000004</v>
      </c>
      <c r="L515" s="21">
        <v>0</v>
      </c>
      <c r="M515" s="5">
        <v>44431</v>
      </c>
    </row>
    <row r="516" spans="6:13" x14ac:dyDescent="0.25">
      <c r="F516" s="133" t="s">
        <v>1087</v>
      </c>
      <c r="G516" s="21">
        <v>176.42</v>
      </c>
      <c r="H516" s="5">
        <v>44431.578298611108</v>
      </c>
      <c r="I516" s="133"/>
      <c r="J516" s="133" t="s">
        <v>1088</v>
      </c>
      <c r="K516" s="21">
        <v>176.42</v>
      </c>
      <c r="L516" s="21">
        <v>0</v>
      </c>
      <c r="M516" s="5">
        <v>44431</v>
      </c>
    </row>
    <row r="517" spans="6:13" x14ac:dyDescent="0.25">
      <c r="F517" s="133" t="s">
        <v>1089</v>
      </c>
      <c r="G517" s="21">
        <v>194.05</v>
      </c>
      <c r="H517" s="5">
        <v>44431.578657407408</v>
      </c>
      <c r="I517" s="133"/>
      <c r="J517" s="133" t="s">
        <v>1090</v>
      </c>
      <c r="K517" s="21">
        <v>194.05</v>
      </c>
      <c r="L517" s="21">
        <v>0</v>
      </c>
      <c r="M517" s="5">
        <v>44431</v>
      </c>
    </row>
    <row r="518" spans="6:13" x14ac:dyDescent="0.25">
      <c r="F518" s="133" t="s">
        <v>1091</v>
      </c>
      <c r="G518" s="21">
        <v>207.36</v>
      </c>
      <c r="H518" s="5">
        <v>44431.579027777778</v>
      </c>
      <c r="I518" s="133"/>
      <c r="J518" s="133" t="s">
        <v>1092</v>
      </c>
      <c r="K518" s="21">
        <v>207.36</v>
      </c>
      <c r="L518" s="21">
        <v>0</v>
      </c>
      <c r="M518" s="5">
        <v>44431</v>
      </c>
    </row>
    <row r="519" spans="6:13" x14ac:dyDescent="0.25">
      <c r="F519" s="133" t="s">
        <v>1093</v>
      </c>
      <c r="G519" s="21">
        <v>709.14</v>
      </c>
      <c r="H519" s="5">
        <v>44431.579456018517</v>
      </c>
      <c r="I519" s="133"/>
      <c r="J519" s="133" t="s">
        <v>1094</v>
      </c>
      <c r="K519" s="21">
        <v>709.14</v>
      </c>
      <c r="L519" s="21">
        <v>0</v>
      </c>
      <c r="M519" s="5">
        <v>44431</v>
      </c>
    </row>
    <row r="520" spans="6:13" x14ac:dyDescent="0.25">
      <c r="F520" s="133" t="s">
        <v>1095</v>
      </c>
      <c r="G520" s="21">
        <v>465.5</v>
      </c>
      <c r="H520" s="5">
        <v>44431.579895833333</v>
      </c>
      <c r="I520" s="133"/>
      <c r="J520" s="133" t="s">
        <v>1096</v>
      </c>
      <c r="K520" s="21">
        <v>465.5</v>
      </c>
      <c r="L520" s="21">
        <v>0</v>
      </c>
      <c r="M520" s="5">
        <v>44431</v>
      </c>
    </row>
    <row r="521" spans="6:13" x14ac:dyDescent="0.25">
      <c r="F521" s="133" t="s">
        <v>1097</v>
      </c>
      <c r="G521" s="21">
        <v>221.89</v>
      </c>
      <c r="H521" s="5">
        <v>44431.580381944441</v>
      </c>
      <c r="I521" s="133"/>
      <c r="J521" s="133" t="s">
        <v>1098</v>
      </c>
      <c r="K521" s="21">
        <v>221.89</v>
      </c>
      <c r="L521" s="21">
        <v>0</v>
      </c>
      <c r="M521" s="5">
        <v>44431</v>
      </c>
    </row>
    <row r="522" spans="6:13" x14ac:dyDescent="0.25">
      <c r="F522" s="133" t="s">
        <v>1099</v>
      </c>
      <c r="G522" s="21">
        <v>448.43</v>
      </c>
      <c r="H522" s="5">
        <v>44431.592245370368</v>
      </c>
      <c r="I522" s="133"/>
      <c r="J522" s="133" t="s">
        <v>1100</v>
      </c>
      <c r="K522" s="21">
        <v>448.43</v>
      </c>
      <c r="L522" s="21">
        <v>0</v>
      </c>
      <c r="M522" s="5">
        <v>44431</v>
      </c>
    </row>
    <row r="523" spans="6:13" x14ac:dyDescent="0.25">
      <c r="F523" s="133" t="s">
        <v>1101</v>
      </c>
      <c r="G523" s="21">
        <v>492.56</v>
      </c>
      <c r="H523" s="5">
        <v>44431.592592592591</v>
      </c>
      <c r="I523" s="133"/>
      <c r="J523" s="133" t="s">
        <v>1102</v>
      </c>
      <c r="K523" s="21">
        <v>492.56</v>
      </c>
      <c r="L523" s="21">
        <v>0</v>
      </c>
      <c r="M523" s="5">
        <v>44431</v>
      </c>
    </row>
    <row r="524" spans="6:13" x14ac:dyDescent="0.25">
      <c r="F524" s="133" t="s">
        <v>1103</v>
      </c>
      <c r="G524" s="21">
        <v>224.47</v>
      </c>
      <c r="H524" s="5">
        <v>44431.592893518522</v>
      </c>
      <c r="I524" s="133"/>
      <c r="J524" s="133" t="s">
        <v>1104</v>
      </c>
      <c r="K524" s="21">
        <v>224.47</v>
      </c>
      <c r="L524" s="21">
        <v>0</v>
      </c>
      <c r="M524" s="5">
        <v>44431</v>
      </c>
    </row>
    <row r="525" spans="6:13" x14ac:dyDescent="0.25">
      <c r="F525" s="133" t="s">
        <v>1105</v>
      </c>
      <c r="G525" s="21">
        <v>2478.85</v>
      </c>
      <c r="H525" s="5">
        <v>44431.593460648146</v>
      </c>
      <c r="I525" s="133"/>
      <c r="J525" s="133" t="s">
        <v>1106</v>
      </c>
      <c r="K525" s="21">
        <v>2478.85</v>
      </c>
      <c r="L525" s="21">
        <v>0</v>
      </c>
      <c r="M525" s="5">
        <v>44431</v>
      </c>
    </row>
    <row r="526" spans="6:13" x14ac:dyDescent="0.25">
      <c r="F526" s="133" t="s">
        <v>1107</v>
      </c>
      <c r="G526" s="21">
        <v>256.33999999999997</v>
      </c>
      <c r="H526" s="5">
        <v>44431.593807870369</v>
      </c>
      <c r="I526" s="133"/>
      <c r="J526" s="133" t="s">
        <v>1108</v>
      </c>
      <c r="K526" s="21">
        <v>256.33999999999997</v>
      </c>
      <c r="L526" s="21">
        <v>99.99</v>
      </c>
      <c r="M526" s="5">
        <v>44431</v>
      </c>
    </row>
    <row r="527" spans="6:13" x14ac:dyDescent="0.25">
      <c r="F527" s="133" t="s">
        <v>1109</v>
      </c>
      <c r="G527" s="21">
        <v>206.59</v>
      </c>
      <c r="H527" s="5">
        <v>44431.594224537039</v>
      </c>
      <c r="I527" s="133"/>
      <c r="J527" s="133" t="s">
        <v>1110</v>
      </c>
      <c r="K527" s="21">
        <v>206.59</v>
      </c>
      <c r="L527" s="21">
        <v>64.989999999999995</v>
      </c>
      <c r="M527" s="5">
        <v>44431</v>
      </c>
    </row>
    <row r="528" spans="6:13" x14ac:dyDescent="0.25">
      <c r="F528" s="133" t="s">
        <v>1111</v>
      </c>
      <c r="G528" s="21">
        <v>210.41</v>
      </c>
      <c r="H528" s="5">
        <v>44431.594548611109</v>
      </c>
      <c r="I528" s="133"/>
      <c r="J528" s="133" t="s">
        <v>1112</v>
      </c>
      <c r="K528" s="21">
        <v>210.41</v>
      </c>
      <c r="L528" s="21">
        <v>63.12</v>
      </c>
      <c r="M528" s="5">
        <v>44431</v>
      </c>
    </row>
    <row r="529" spans="6:13" x14ac:dyDescent="0.25">
      <c r="F529" s="133" t="s">
        <v>1113</v>
      </c>
      <c r="G529" s="21">
        <v>313.82</v>
      </c>
      <c r="H529" s="5">
        <v>44431.594872685186</v>
      </c>
      <c r="I529" s="133"/>
      <c r="J529" s="133" t="s">
        <v>1114</v>
      </c>
      <c r="K529" s="21">
        <v>313.82</v>
      </c>
      <c r="L529" s="21">
        <v>0</v>
      </c>
      <c r="M529" s="5">
        <v>44431</v>
      </c>
    </row>
    <row r="530" spans="6:13" x14ac:dyDescent="0.25">
      <c r="F530" s="133" t="s">
        <v>1115</v>
      </c>
      <c r="G530" s="21">
        <v>299.97000000000003</v>
      </c>
      <c r="H530" s="5">
        <v>44431.595185185186</v>
      </c>
      <c r="I530" s="133"/>
      <c r="J530" s="133" t="s">
        <v>1116</v>
      </c>
      <c r="K530" s="21">
        <v>299.97000000000003</v>
      </c>
      <c r="L530" s="21">
        <v>59.99</v>
      </c>
      <c r="M530" s="5">
        <v>44431</v>
      </c>
    </row>
    <row r="531" spans="6:13" x14ac:dyDescent="0.25">
      <c r="F531" s="133" t="s">
        <v>1117</v>
      </c>
      <c r="G531" s="21">
        <v>187.41</v>
      </c>
      <c r="H531" s="5">
        <v>44431.595613425925</v>
      </c>
      <c r="I531" s="133"/>
      <c r="J531" s="133" t="s">
        <v>1118</v>
      </c>
      <c r="K531" s="21">
        <v>187.41</v>
      </c>
      <c r="L531" s="21">
        <v>0</v>
      </c>
      <c r="M531" s="5">
        <v>44431</v>
      </c>
    </row>
    <row r="532" spans="6:13" x14ac:dyDescent="0.25">
      <c r="F532" s="133" t="s">
        <v>1119</v>
      </c>
      <c r="G532" s="21">
        <v>985.95</v>
      </c>
      <c r="H532" s="5">
        <v>44431.59611111111</v>
      </c>
      <c r="I532" s="133"/>
      <c r="J532" s="133" t="s">
        <v>1120</v>
      </c>
      <c r="K532" s="21">
        <v>985.95</v>
      </c>
      <c r="L532" s="21">
        <v>0</v>
      </c>
      <c r="M532" s="5">
        <v>44431</v>
      </c>
    </row>
    <row r="533" spans="6:13" x14ac:dyDescent="0.25">
      <c r="F533" s="133" t="s">
        <v>1121</v>
      </c>
      <c r="G533" s="21">
        <v>4281.63</v>
      </c>
      <c r="H533" s="5">
        <v>44432.162615740737</v>
      </c>
      <c r="I533" s="133"/>
      <c r="J533" s="133" t="s">
        <v>1122</v>
      </c>
      <c r="K533" s="21">
        <v>4281.63</v>
      </c>
      <c r="L533" s="21">
        <v>0</v>
      </c>
      <c r="M533" s="5">
        <v>44432</v>
      </c>
    </row>
    <row r="534" spans="6:13" x14ac:dyDescent="0.25">
      <c r="F534" s="133" t="s">
        <v>1123</v>
      </c>
      <c r="G534" s="21">
        <v>290.93</v>
      </c>
      <c r="H534" s="5">
        <v>44432.16265046296</v>
      </c>
      <c r="I534" s="133"/>
      <c r="J534" s="133" t="s">
        <v>1122</v>
      </c>
      <c r="K534" s="21">
        <v>290.93</v>
      </c>
      <c r="L534" s="21">
        <v>0</v>
      </c>
      <c r="M534" s="5">
        <v>44432</v>
      </c>
    </row>
    <row r="535" spans="6:13" x14ac:dyDescent="0.25">
      <c r="F535" s="133" t="s">
        <v>1124</v>
      </c>
      <c r="G535" s="21">
        <v>33.340000000000003</v>
      </c>
      <c r="H535" s="5">
        <v>44433.161851851852</v>
      </c>
      <c r="I535" s="133"/>
      <c r="J535" s="133" t="s">
        <v>1125</v>
      </c>
      <c r="K535" s="21">
        <v>33.340000000000003</v>
      </c>
      <c r="L535" s="21">
        <v>0</v>
      </c>
      <c r="M535" s="5">
        <v>44433</v>
      </c>
    </row>
    <row r="536" spans="6:13" x14ac:dyDescent="0.25">
      <c r="F536" s="133" t="s">
        <v>1126</v>
      </c>
      <c r="G536" s="21">
        <v>1888.39</v>
      </c>
      <c r="H536" s="5">
        <v>44435.662627314814</v>
      </c>
      <c r="I536" s="133"/>
      <c r="J536" s="133" t="s">
        <v>143</v>
      </c>
      <c r="K536" s="21">
        <v>1888.39</v>
      </c>
      <c r="L536" s="21">
        <v>0</v>
      </c>
      <c r="M536" s="5">
        <v>44435</v>
      </c>
    </row>
    <row r="537" spans="6:13" x14ac:dyDescent="0.25">
      <c r="F537" s="133" t="s">
        <v>1127</v>
      </c>
      <c r="G537" s="21">
        <v>207.64</v>
      </c>
      <c r="H537" s="5">
        <v>44435.663113425922</v>
      </c>
      <c r="I537" s="133"/>
      <c r="J537" s="133" t="s">
        <v>1128</v>
      </c>
      <c r="K537" s="21">
        <v>207.64</v>
      </c>
      <c r="L537" s="21">
        <v>13222.05</v>
      </c>
      <c r="M537" s="5">
        <v>44435</v>
      </c>
    </row>
    <row r="538" spans="6:13" x14ac:dyDescent="0.25">
      <c r="F538" s="133" t="s">
        <v>1129</v>
      </c>
      <c r="G538" s="21">
        <v>9277.49</v>
      </c>
      <c r="H538" s="5">
        <v>44435.663599537038</v>
      </c>
      <c r="I538" s="133"/>
      <c r="J538" s="133" t="s">
        <v>147</v>
      </c>
      <c r="K538" s="21">
        <v>9277.49</v>
      </c>
      <c r="L538" s="21">
        <v>0</v>
      </c>
      <c r="M538" s="5">
        <v>44435</v>
      </c>
    </row>
    <row r="539" spans="6:13" x14ac:dyDescent="0.25">
      <c r="F539" s="133" t="s">
        <v>1130</v>
      </c>
      <c r="G539" s="21">
        <v>98.83</v>
      </c>
      <c r="H539" s="5">
        <v>44435.663958333331</v>
      </c>
      <c r="I539" s="133"/>
      <c r="J539" s="133" t="s">
        <v>195</v>
      </c>
      <c r="K539" s="21">
        <v>98.83</v>
      </c>
      <c r="L539" s="21">
        <v>0</v>
      </c>
      <c r="M539" s="5">
        <v>44435</v>
      </c>
    </row>
    <row r="540" spans="6:13" x14ac:dyDescent="0.25">
      <c r="F540" s="133" t="s">
        <v>1131</v>
      </c>
      <c r="G540" s="21">
        <v>694.02</v>
      </c>
      <c r="H540" s="5">
        <v>44435.6643287037</v>
      </c>
      <c r="I540" s="133"/>
      <c r="J540" s="133" t="s">
        <v>153</v>
      </c>
      <c r="K540" s="21">
        <v>694.02</v>
      </c>
      <c r="L540" s="21">
        <v>0</v>
      </c>
      <c r="M540" s="5">
        <v>44435</v>
      </c>
    </row>
    <row r="541" spans="6:13" x14ac:dyDescent="0.25">
      <c r="F541" s="133" t="s">
        <v>1132</v>
      </c>
      <c r="G541" s="21">
        <v>6515.8</v>
      </c>
      <c r="H541" s="5">
        <v>44435.664756944447</v>
      </c>
      <c r="I541" s="133"/>
      <c r="J541" s="133" t="s">
        <v>151</v>
      </c>
      <c r="K541" s="21">
        <v>6515.8</v>
      </c>
      <c r="L541" s="21">
        <v>0</v>
      </c>
      <c r="M541" s="5">
        <v>44435</v>
      </c>
    </row>
    <row r="542" spans="6:13" x14ac:dyDescent="0.25">
      <c r="F542" s="133" t="s">
        <v>1133</v>
      </c>
      <c r="G542" s="21">
        <v>2729.08</v>
      </c>
      <c r="H542" s="5">
        <v>44435.665069444447</v>
      </c>
      <c r="I542" s="133"/>
      <c r="J542" s="133" t="s">
        <v>1134</v>
      </c>
      <c r="K542" s="21">
        <v>2729.08</v>
      </c>
      <c r="L542" s="21">
        <v>0</v>
      </c>
      <c r="M542" s="5">
        <v>44435</v>
      </c>
    </row>
    <row r="543" spans="6:13" x14ac:dyDescent="0.25">
      <c r="F543" s="133" t="s">
        <v>1135</v>
      </c>
      <c r="G543" s="21">
        <v>153.61000000000001</v>
      </c>
      <c r="H543" s="5">
        <v>44435.683032407411</v>
      </c>
      <c r="I543" s="133"/>
      <c r="J543" s="133" t="s">
        <v>782</v>
      </c>
      <c r="K543" s="21">
        <v>153.61000000000001</v>
      </c>
      <c r="L543" s="21">
        <v>0</v>
      </c>
      <c r="M543" s="5">
        <v>44435</v>
      </c>
    </row>
    <row r="544" spans="6:13" x14ac:dyDescent="0.25">
      <c r="F544" s="133" t="s">
        <v>1136</v>
      </c>
      <c r="G544" s="21">
        <v>134.5</v>
      </c>
      <c r="H544" s="5">
        <v>44435.683541666665</v>
      </c>
      <c r="I544" s="133"/>
      <c r="J544" s="133" t="s">
        <v>1137</v>
      </c>
      <c r="K544" s="21">
        <v>134.5</v>
      </c>
      <c r="L544" s="21">
        <v>0</v>
      </c>
      <c r="M544" s="5">
        <v>44435</v>
      </c>
    </row>
    <row r="545" spans="6:13" x14ac:dyDescent="0.25">
      <c r="F545" s="133" t="s">
        <v>1138</v>
      </c>
      <c r="G545" s="21">
        <v>0</v>
      </c>
      <c r="H545" s="5">
        <v>44439.015162037038</v>
      </c>
      <c r="I545" s="133"/>
      <c r="J545" s="133"/>
      <c r="K545" s="133"/>
      <c r="L545" s="133"/>
      <c r="M545" s="133"/>
    </row>
    <row r="546" spans="6:13" x14ac:dyDescent="0.25">
      <c r="F546" s="133" t="s">
        <v>1139</v>
      </c>
      <c r="G546" s="21">
        <v>2947.69</v>
      </c>
      <c r="H546" s="5">
        <v>44439.164027777777</v>
      </c>
      <c r="I546" s="133"/>
      <c r="J546" s="133" t="s">
        <v>1140</v>
      </c>
      <c r="K546" s="21">
        <v>2947.69</v>
      </c>
      <c r="L546" s="21">
        <v>0</v>
      </c>
      <c r="M546" s="5">
        <v>44439</v>
      </c>
    </row>
    <row r="547" spans="6:13" x14ac:dyDescent="0.25">
      <c r="F547" s="133" t="s">
        <v>1141</v>
      </c>
      <c r="G547" s="21">
        <v>200.4</v>
      </c>
      <c r="H547" s="5">
        <v>44439.164097222223</v>
      </c>
      <c r="I547" s="133"/>
      <c r="J547" s="133" t="s">
        <v>1140</v>
      </c>
      <c r="K547" s="21">
        <v>200.4</v>
      </c>
      <c r="L547" s="21">
        <v>0</v>
      </c>
      <c r="M547" s="5">
        <v>44439</v>
      </c>
    </row>
    <row r="548" spans="6:13" x14ac:dyDescent="0.25">
      <c r="F548" s="133" t="s">
        <v>1152</v>
      </c>
      <c r="G548" s="21">
        <v>7666.33</v>
      </c>
      <c r="H548" s="5">
        <v>44446.162986111114</v>
      </c>
      <c r="I548" s="133"/>
      <c r="J548" s="133" t="s">
        <v>1153</v>
      </c>
      <c r="K548" s="21">
        <v>7666.33</v>
      </c>
      <c r="L548" s="21">
        <v>0</v>
      </c>
      <c r="M548" s="5">
        <v>44446</v>
      </c>
    </row>
    <row r="549" spans="6:13" x14ac:dyDescent="0.25">
      <c r="F549" s="133" t="s">
        <v>1154</v>
      </c>
      <c r="G549" s="21">
        <v>66.5</v>
      </c>
      <c r="H549" s="5">
        <v>44446.163032407407</v>
      </c>
      <c r="I549" s="133"/>
      <c r="J549" s="133" t="s">
        <v>1153</v>
      </c>
      <c r="K549" s="21">
        <v>66.5</v>
      </c>
      <c r="L549" s="21">
        <v>0</v>
      </c>
      <c r="M549" s="5">
        <v>44446</v>
      </c>
    </row>
    <row r="550" spans="6:13" x14ac:dyDescent="0.25">
      <c r="F550" s="133" t="s">
        <v>1155</v>
      </c>
      <c r="G550" s="21">
        <v>3803.39</v>
      </c>
      <c r="H550" s="5">
        <v>44446.512673611112</v>
      </c>
      <c r="I550" s="133"/>
      <c r="J550" s="133" t="s">
        <v>155</v>
      </c>
      <c r="K550" s="21">
        <v>3803.39</v>
      </c>
      <c r="L550" s="21">
        <v>0</v>
      </c>
      <c r="M550" s="5">
        <v>44446</v>
      </c>
    </row>
    <row r="551" spans="6:13" x14ac:dyDescent="0.25">
      <c r="F551" s="133" t="s">
        <v>1156</v>
      </c>
      <c r="G551" s="21">
        <v>2916.27</v>
      </c>
      <c r="H551" s="5">
        <v>44446.513124999998</v>
      </c>
      <c r="I551" s="133"/>
      <c r="J551" s="133" t="s">
        <v>143</v>
      </c>
      <c r="K551" s="21">
        <v>2916.27</v>
      </c>
      <c r="L551" s="21">
        <v>0</v>
      </c>
      <c r="M551" s="5">
        <v>44446</v>
      </c>
    </row>
    <row r="552" spans="6:13" x14ac:dyDescent="0.25">
      <c r="F552" s="133" t="s">
        <v>1157</v>
      </c>
      <c r="G552" s="21">
        <v>1121.31</v>
      </c>
      <c r="H552" s="5">
        <v>44446.514386574076</v>
      </c>
      <c r="I552" s="133"/>
      <c r="J552" s="133" t="s">
        <v>1158</v>
      </c>
      <c r="K552" s="21">
        <v>1121.31</v>
      </c>
      <c r="L552" s="21">
        <v>0</v>
      </c>
      <c r="M552" s="5">
        <v>44446</v>
      </c>
    </row>
    <row r="553" spans="6:13" x14ac:dyDescent="0.25">
      <c r="F553" s="133" t="s">
        <v>1159</v>
      </c>
      <c r="G553" s="21">
        <v>4274.3100000000004</v>
      </c>
      <c r="H553" s="5">
        <v>44446.515069444446</v>
      </c>
      <c r="I553" s="133"/>
      <c r="J553" s="133" t="s">
        <v>147</v>
      </c>
      <c r="K553" s="21">
        <v>4274.3100000000004</v>
      </c>
      <c r="L553" s="21">
        <v>0</v>
      </c>
      <c r="M553" s="5">
        <v>44446</v>
      </c>
    </row>
    <row r="554" spans="6:13" x14ac:dyDescent="0.25">
      <c r="F554" s="133" t="s">
        <v>1160</v>
      </c>
      <c r="G554" s="21">
        <v>9468.6299999999992</v>
      </c>
      <c r="H554" s="5">
        <v>44446.515601851854</v>
      </c>
      <c r="I554" s="133"/>
      <c r="J554" s="133" t="s">
        <v>147</v>
      </c>
      <c r="K554" s="21">
        <v>9468.6299999999992</v>
      </c>
      <c r="L554" s="21">
        <v>0</v>
      </c>
      <c r="M554" s="5">
        <v>44446</v>
      </c>
    </row>
    <row r="555" spans="6:13" x14ac:dyDescent="0.25">
      <c r="F555" s="133" t="s">
        <v>1161</v>
      </c>
      <c r="G555" s="21">
        <v>9976.0300000000007</v>
      </c>
      <c r="H555" s="5">
        <v>44446.516226851854</v>
      </c>
      <c r="I555" s="133"/>
      <c r="J555" s="133" t="s">
        <v>151</v>
      </c>
      <c r="K555" s="21">
        <v>9976.0300000000007</v>
      </c>
      <c r="L555" s="21">
        <v>0</v>
      </c>
      <c r="M555" s="5">
        <v>44446</v>
      </c>
    </row>
    <row r="556" spans="6:13" x14ac:dyDescent="0.25">
      <c r="F556" s="133" t="s">
        <v>1162</v>
      </c>
      <c r="G556" s="21">
        <v>1270.48</v>
      </c>
      <c r="H556" s="5">
        <v>44446.516793981478</v>
      </c>
      <c r="I556" s="133"/>
      <c r="J556" s="133" t="s">
        <v>153</v>
      </c>
      <c r="K556" s="21">
        <v>1270.48</v>
      </c>
      <c r="L556" s="21">
        <v>0</v>
      </c>
      <c r="M556" s="5">
        <v>44446</v>
      </c>
    </row>
    <row r="557" spans="6:13" x14ac:dyDescent="0.25">
      <c r="F557" s="133" t="s">
        <v>1163</v>
      </c>
      <c r="G557" s="21">
        <v>1116.97</v>
      </c>
      <c r="H557" s="5">
        <v>44447.50949074074</v>
      </c>
      <c r="I557" s="133"/>
      <c r="J557" s="133" t="s">
        <v>143</v>
      </c>
      <c r="K557" s="21">
        <v>1116.97</v>
      </c>
      <c r="L557" s="21">
        <v>0</v>
      </c>
      <c r="M557" s="5">
        <v>44447</v>
      </c>
    </row>
    <row r="558" spans="6:13" x14ac:dyDescent="0.25">
      <c r="F558" s="133" t="s">
        <v>1164</v>
      </c>
      <c r="G558" s="21">
        <v>343</v>
      </c>
      <c r="H558" s="5">
        <v>44447.510520833333</v>
      </c>
      <c r="I558" s="133"/>
      <c r="J558" s="133" t="s">
        <v>195</v>
      </c>
      <c r="K558" s="21">
        <v>343</v>
      </c>
      <c r="L558" s="21">
        <v>0</v>
      </c>
      <c r="M558" s="5">
        <v>44447</v>
      </c>
    </row>
    <row r="559" spans="6:13" x14ac:dyDescent="0.25">
      <c r="F559" s="133" t="s">
        <v>1165</v>
      </c>
      <c r="G559" s="21">
        <v>290</v>
      </c>
      <c r="H559" s="5">
        <v>44447.734351851854</v>
      </c>
      <c r="I559" s="133"/>
      <c r="J559" s="133" t="s">
        <v>1166</v>
      </c>
      <c r="K559" s="21">
        <v>290</v>
      </c>
      <c r="L559" s="21">
        <v>0</v>
      </c>
      <c r="M559" s="5">
        <v>44447</v>
      </c>
    </row>
    <row r="560" spans="6:13" x14ac:dyDescent="0.25">
      <c r="F560" s="133" t="s">
        <v>1167</v>
      </c>
      <c r="G560" s="21">
        <v>3702.24</v>
      </c>
      <c r="H560" s="5">
        <v>44453.163206018522</v>
      </c>
      <c r="I560" s="133"/>
      <c r="J560" s="133" t="s">
        <v>1168</v>
      </c>
      <c r="K560" s="21">
        <v>3702.24</v>
      </c>
      <c r="L560" s="21">
        <v>0</v>
      </c>
      <c r="M560" s="5">
        <v>44453</v>
      </c>
    </row>
    <row r="561" spans="6:13" x14ac:dyDescent="0.25">
      <c r="F561" s="133" t="s">
        <v>1169</v>
      </c>
      <c r="G561" s="21">
        <v>212</v>
      </c>
      <c r="H561" s="5">
        <v>44454.161921296298</v>
      </c>
      <c r="I561" s="133"/>
      <c r="J561" s="133" t="s">
        <v>1170</v>
      </c>
      <c r="K561" s="21">
        <v>212</v>
      </c>
      <c r="L561" s="21">
        <v>0</v>
      </c>
      <c r="M561" s="5">
        <v>44454</v>
      </c>
    </row>
    <row r="562" spans="6:13" x14ac:dyDescent="0.25">
      <c r="F562" s="133" t="s">
        <v>1171</v>
      </c>
      <c r="G562" s="21">
        <v>3931.17</v>
      </c>
      <c r="H562" s="5">
        <v>44455.686863425923</v>
      </c>
      <c r="I562" s="133"/>
      <c r="J562" s="133" t="s">
        <v>143</v>
      </c>
      <c r="K562" s="21">
        <v>3931.17</v>
      </c>
      <c r="L562" s="21">
        <v>0</v>
      </c>
      <c r="M562" s="5">
        <v>44455</v>
      </c>
    </row>
    <row r="563" spans="6:13" x14ac:dyDescent="0.25">
      <c r="F563" s="133" t="s">
        <v>1172</v>
      </c>
      <c r="G563" s="21">
        <v>4327.03</v>
      </c>
      <c r="H563" s="5">
        <v>44455.687303240738</v>
      </c>
      <c r="I563" s="133"/>
      <c r="J563" s="133" t="s">
        <v>147</v>
      </c>
      <c r="K563" s="21">
        <v>4327.03</v>
      </c>
      <c r="L563" s="21">
        <v>0</v>
      </c>
      <c r="M563" s="5">
        <v>44455</v>
      </c>
    </row>
    <row r="564" spans="6:13" x14ac:dyDescent="0.25">
      <c r="F564" s="133" t="s">
        <v>1173</v>
      </c>
      <c r="G564" s="21">
        <v>260</v>
      </c>
      <c r="H564" s="5">
        <v>44455.689074074071</v>
      </c>
      <c r="I564" s="133"/>
      <c r="J564" s="133" t="s">
        <v>410</v>
      </c>
      <c r="K564" s="21">
        <v>260</v>
      </c>
      <c r="L564" s="21">
        <v>0</v>
      </c>
      <c r="M564" s="5">
        <v>44455</v>
      </c>
    </row>
    <row r="565" spans="6:13" x14ac:dyDescent="0.25">
      <c r="F565" s="133" t="s">
        <v>1174</v>
      </c>
      <c r="G565" s="21">
        <v>1660.07</v>
      </c>
      <c r="H565" s="5">
        <v>44455.690115740741</v>
      </c>
      <c r="I565" s="133"/>
      <c r="J565" s="133" t="s">
        <v>195</v>
      </c>
      <c r="K565" s="21">
        <v>1660.07</v>
      </c>
      <c r="L565" s="21">
        <v>0</v>
      </c>
      <c r="M565" s="5">
        <v>44455</v>
      </c>
    </row>
    <row r="566" spans="6:13" x14ac:dyDescent="0.25">
      <c r="F566" s="133" t="s">
        <v>1175</v>
      </c>
      <c r="G566" s="21">
        <v>6.99</v>
      </c>
      <c r="H566" s="5">
        <v>44455.690636574072</v>
      </c>
      <c r="I566" s="133"/>
      <c r="J566" s="133" t="s">
        <v>414</v>
      </c>
      <c r="K566" s="21">
        <v>6.99</v>
      </c>
      <c r="L566" s="21">
        <v>0</v>
      </c>
      <c r="M566" s="5">
        <v>44455</v>
      </c>
    </row>
    <row r="567" spans="6:13" x14ac:dyDescent="0.25">
      <c r="F567" s="133" t="s">
        <v>1176</v>
      </c>
      <c r="G567" s="21">
        <v>404.83</v>
      </c>
      <c r="H567" s="5">
        <v>44455.690983796296</v>
      </c>
      <c r="I567" s="133"/>
      <c r="J567" s="133" t="s">
        <v>153</v>
      </c>
      <c r="K567" s="21">
        <v>404.83</v>
      </c>
      <c r="L567" s="21">
        <v>0</v>
      </c>
      <c r="M567" s="5">
        <v>44455</v>
      </c>
    </row>
    <row r="568" spans="6:13" x14ac:dyDescent="0.25">
      <c r="F568" s="133" t="s">
        <v>1177</v>
      </c>
      <c r="G568" s="21">
        <v>5770.94</v>
      </c>
      <c r="H568" s="5">
        <v>44455.691863425927</v>
      </c>
      <c r="I568" s="133"/>
      <c r="J568" s="133" t="s">
        <v>151</v>
      </c>
      <c r="K568" s="21">
        <v>5770.94</v>
      </c>
      <c r="L568" s="21">
        <v>0</v>
      </c>
      <c r="M568" s="5">
        <v>44455</v>
      </c>
    </row>
    <row r="569" spans="6:13" x14ac:dyDescent="0.25">
      <c r="F569" s="133"/>
      <c r="G569" s="133"/>
      <c r="H569" s="5"/>
      <c r="I569" s="133"/>
      <c r="J569" s="133" t="s">
        <v>1178</v>
      </c>
      <c r="K569" s="21">
        <v>0</v>
      </c>
      <c r="L569" s="21">
        <v>6802.12</v>
      </c>
      <c r="M569" s="5">
        <v>44455</v>
      </c>
    </row>
    <row r="570" spans="6:13" x14ac:dyDescent="0.25">
      <c r="F570" s="133" t="s">
        <v>1179</v>
      </c>
      <c r="G570" s="21">
        <v>650</v>
      </c>
      <c r="H570" s="5">
        <v>44459.162037037036</v>
      </c>
      <c r="I570" s="133"/>
      <c r="J570" s="133" t="s">
        <v>1180</v>
      </c>
      <c r="K570" s="21">
        <v>650</v>
      </c>
      <c r="L570" s="21">
        <v>0</v>
      </c>
      <c r="M570" s="5">
        <v>44459</v>
      </c>
    </row>
    <row r="571" spans="6:13" x14ac:dyDescent="0.25">
      <c r="F571" s="133" t="s">
        <v>1181</v>
      </c>
      <c r="G571" s="21">
        <v>2478.5100000000002</v>
      </c>
      <c r="H571" s="5">
        <v>44460.163101851853</v>
      </c>
      <c r="I571" s="133"/>
      <c r="J571" s="133" t="s">
        <v>1182</v>
      </c>
      <c r="K571" s="21">
        <v>2478.5100000000002</v>
      </c>
      <c r="L571" s="21">
        <v>0</v>
      </c>
      <c r="M571" s="5">
        <v>44460</v>
      </c>
    </row>
    <row r="572" spans="6:13" x14ac:dyDescent="0.25">
      <c r="F572" s="133" t="s">
        <v>1183</v>
      </c>
      <c r="G572" s="21">
        <v>165</v>
      </c>
      <c r="H572" s="5">
        <v>44461.024930555555</v>
      </c>
      <c r="I572" s="133"/>
      <c r="J572" s="133" t="s">
        <v>1184</v>
      </c>
      <c r="K572" s="21">
        <v>165</v>
      </c>
      <c r="L572" s="21">
        <v>0</v>
      </c>
      <c r="M572" s="5">
        <v>44461</v>
      </c>
    </row>
    <row r="573" spans="6:13" x14ac:dyDescent="0.25">
      <c r="F573" s="133" t="s">
        <v>1185</v>
      </c>
      <c r="G573" s="21">
        <v>785.95</v>
      </c>
      <c r="H573" s="5">
        <v>44461.027199074073</v>
      </c>
      <c r="I573" s="133"/>
      <c r="J573" s="133" t="s">
        <v>1186</v>
      </c>
      <c r="K573" s="21">
        <v>785.95</v>
      </c>
      <c r="L573" s="21">
        <v>989.78</v>
      </c>
      <c r="M573" s="5">
        <v>44461</v>
      </c>
    </row>
    <row r="574" spans="6:13" x14ac:dyDescent="0.25">
      <c r="F574" s="133" t="s">
        <v>1187</v>
      </c>
      <c r="G574" s="21">
        <v>4422.45</v>
      </c>
      <c r="H574" s="5">
        <v>44461.027708333335</v>
      </c>
      <c r="I574" s="133"/>
      <c r="J574" s="133" t="s">
        <v>151</v>
      </c>
      <c r="K574" s="21">
        <v>4422.45</v>
      </c>
      <c r="L574" s="21">
        <v>0</v>
      </c>
      <c r="M574" s="5">
        <v>44461</v>
      </c>
    </row>
    <row r="575" spans="6:13" x14ac:dyDescent="0.25">
      <c r="F575" s="133" t="s">
        <v>1188</v>
      </c>
      <c r="G575" s="21">
        <v>4847.4399999999996</v>
      </c>
      <c r="H575" s="5">
        <v>44461.028148148151</v>
      </c>
      <c r="I575" s="133"/>
      <c r="J575" s="133" t="s">
        <v>147</v>
      </c>
      <c r="K575" s="21">
        <v>4847.4399999999996</v>
      </c>
      <c r="L575" s="21">
        <v>0</v>
      </c>
      <c r="M575" s="5">
        <v>44461</v>
      </c>
    </row>
    <row r="576" spans="6:13" x14ac:dyDescent="0.25">
      <c r="F576" s="133" t="s">
        <v>1189</v>
      </c>
      <c r="G576" s="21">
        <v>2144.64</v>
      </c>
      <c r="H576" s="5">
        <v>44461.028668981482</v>
      </c>
      <c r="I576" s="133"/>
      <c r="J576" s="133" t="s">
        <v>1190</v>
      </c>
      <c r="K576" s="21">
        <v>2144.64</v>
      </c>
      <c r="L576" s="21">
        <v>0</v>
      </c>
      <c r="M576" s="5">
        <v>44461</v>
      </c>
    </row>
    <row r="577" spans="6:13" x14ac:dyDescent="0.25">
      <c r="F577" s="133" t="s">
        <v>1191</v>
      </c>
      <c r="G577" s="21">
        <v>502.35</v>
      </c>
      <c r="H577" s="5">
        <v>44461.028946759259</v>
      </c>
      <c r="I577" s="133"/>
      <c r="J577" s="133" t="s">
        <v>1192</v>
      </c>
      <c r="K577" s="21">
        <v>502.35</v>
      </c>
      <c r="L577" s="21">
        <v>0</v>
      </c>
      <c r="M577" s="5">
        <v>44461</v>
      </c>
    </row>
    <row r="578" spans="6:13" x14ac:dyDescent="0.25">
      <c r="F578" s="133" t="s">
        <v>1193</v>
      </c>
      <c r="G578" s="21">
        <v>376.25</v>
      </c>
      <c r="H578" s="5">
        <v>44461.029317129629</v>
      </c>
      <c r="I578" s="133"/>
      <c r="J578" s="133" t="s">
        <v>618</v>
      </c>
      <c r="K578" s="21">
        <v>376.25</v>
      </c>
      <c r="L578" s="21">
        <v>0</v>
      </c>
      <c r="M578" s="5">
        <v>44461</v>
      </c>
    </row>
    <row r="579" spans="6:13" x14ac:dyDescent="0.25">
      <c r="F579" s="133" t="s">
        <v>1194</v>
      </c>
      <c r="G579" s="21">
        <v>230.09</v>
      </c>
      <c r="H579" s="5">
        <v>44461.02957175926</v>
      </c>
      <c r="I579" s="133"/>
      <c r="J579" s="133" t="s">
        <v>153</v>
      </c>
      <c r="K579" s="21">
        <v>230.09</v>
      </c>
      <c r="L579" s="21">
        <v>0</v>
      </c>
      <c r="M579" s="5">
        <v>44461</v>
      </c>
    </row>
    <row r="580" spans="6:13" x14ac:dyDescent="0.25">
      <c r="F580" s="133" t="s">
        <v>1195</v>
      </c>
      <c r="G580" s="21">
        <v>215.97</v>
      </c>
      <c r="H580" s="5">
        <v>44461.029872685183</v>
      </c>
      <c r="I580" s="133"/>
      <c r="J580" s="133" t="s">
        <v>1196</v>
      </c>
      <c r="K580" s="21">
        <v>215.97</v>
      </c>
      <c r="L580" s="21">
        <v>0</v>
      </c>
      <c r="M580" s="5">
        <v>44461</v>
      </c>
    </row>
    <row r="581" spans="6:13" x14ac:dyDescent="0.25">
      <c r="F581" s="133" t="s">
        <v>1197</v>
      </c>
      <c r="G581" s="21">
        <v>423.41</v>
      </c>
      <c r="H581" s="5">
        <v>44461.030231481483</v>
      </c>
      <c r="I581" s="133"/>
      <c r="J581" s="133" t="s">
        <v>488</v>
      </c>
      <c r="K581" s="21">
        <v>423.41</v>
      </c>
      <c r="L581" s="21">
        <v>178.18</v>
      </c>
      <c r="M581" s="5">
        <v>44461</v>
      </c>
    </row>
    <row r="582" spans="6:13" x14ac:dyDescent="0.25">
      <c r="F582" s="133" t="s">
        <v>1198</v>
      </c>
      <c r="G582" s="21">
        <v>946.43</v>
      </c>
      <c r="H582" s="5">
        <v>44461.030555555553</v>
      </c>
      <c r="I582" s="133"/>
      <c r="J582" s="133" t="s">
        <v>490</v>
      </c>
      <c r="K582" s="21">
        <v>946.43</v>
      </c>
      <c r="L582" s="21">
        <v>0</v>
      </c>
      <c r="M582" s="5">
        <v>44461</v>
      </c>
    </row>
    <row r="583" spans="6:13" x14ac:dyDescent="0.25">
      <c r="F583" s="133" t="s">
        <v>1199</v>
      </c>
      <c r="G583" s="21">
        <v>235.7</v>
      </c>
      <c r="H583" s="5">
        <v>44461.030972222223</v>
      </c>
      <c r="I583" s="133"/>
      <c r="J583" s="133" t="s">
        <v>1200</v>
      </c>
      <c r="K583" s="21">
        <v>235.7</v>
      </c>
      <c r="L583" s="21">
        <v>0</v>
      </c>
      <c r="M583" s="5">
        <v>44461</v>
      </c>
    </row>
    <row r="584" spans="6:13" x14ac:dyDescent="0.25">
      <c r="F584" s="133" t="s">
        <v>1201</v>
      </c>
      <c r="G584" s="21">
        <v>2627.78</v>
      </c>
      <c r="H584" s="5">
        <v>44461.031388888892</v>
      </c>
      <c r="I584" s="133"/>
      <c r="J584" s="133" t="s">
        <v>391</v>
      </c>
      <c r="K584" s="21">
        <v>2627.78</v>
      </c>
      <c r="L584" s="21">
        <v>0</v>
      </c>
      <c r="M584" s="5">
        <v>44461</v>
      </c>
    </row>
    <row r="585" spans="6:13" x14ac:dyDescent="0.25">
      <c r="F585" s="133" t="s">
        <v>1202</v>
      </c>
      <c r="G585" s="21">
        <v>318.97000000000003</v>
      </c>
      <c r="H585" s="5">
        <v>44461.031840277778</v>
      </c>
      <c r="I585" s="133"/>
      <c r="J585" s="133" t="s">
        <v>1203</v>
      </c>
      <c r="K585" s="21">
        <v>318.97000000000003</v>
      </c>
      <c r="L585" s="21">
        <v>0</v>
      </c>
      <c r="M585" s="5">
        <v>44461</v>
      </c>
    </row>
    <row r="586" spans="6:13" x14ac:dyDescent="0.25">
      <c r="F586" s="133" t="s">
        <v>1204</v>
      </c>
      <c r="G586" s="21">
        <v>163.86</v>
      </c>
      <c r="H586" s="5">
        <v>44461.032152777778</v>
      </c>
      <c r="I586" s="133"/>
      <c r="J586" s="133" t="s">
        <v>1205</v>
      </c>
      <c r="K586" s="21">
        <v>163.86</v>
      </c>
      <c r="L586" s="21">
        <v>35</v>
      </c>
      <c r="M586" s="5">
        <v>44461</v>
      </c>
    </row>
    <row r="587" spans="6:13" x14ac:dyDescent="0.25">
      <c r="F587" s="133" t="s">
        <v>1206</v>
      </c>
      <c r="G587" s="21">
        <v>44.71</v>
      </c>
      <c r="H587" s="5">
        <v>44461.032500000001</v>
      </c>
      <c r="I587" s="133"/>
      <c r="J587" s="133" t="s">
        <v>1207</v>
      </c>
      <c r="K587" s="21">
        <v>44.71</v>
      </c>
      <c r="L587" s="21">
        <v>0</v>
      </c>
      <c r="M587" s="5">
        <v>44461</v>
      </c>
    </row>
    <row r="588" spans="6:13" x14ac:dyDescent="0.25">
      <c r="F588" s="133" t="s">
        <v>1208</v>
      </c>
      <c r="G588" s="21">
        <v>3807.65</v>
      </c>
      <c r="H588" s="5">
        <v>44461.032824074071</v>
      </c>
      <c r="I588" s="133"/>
      <c r="J588" s="133" t="s">
        <v>1209</v>
      </c>
      <c r="K588" s="21">
        <v>3807.65</v>
      </c>
      <c r="L588" s="21">
        <v>0</v>
      </c>
      <c r="M588" s="5">
        <v>44461</v>
      </c>
    </row>
    <row r="589" spans="6:13" x14ac:dyDescent="0.25">
      <c r="F589" s="133" t="s">
        <v>1210</v>
      </c>
      <c r="G589" s="21">
        <v>638.42999999999995</v>
      </c>
      <c r="H589" s="5">
        <v>44461.03324074074</v>
      </c>
      <c r="I589" s="133"/>
      <c r="J589" s="133" t="s">
        <v>1211</v>
      </c>
      <c r="K589" s="21">
        <v>638.42999999999995</v>
      </c>
      <c r="L589" s="21">
        <v>0</v>
      </c>
      <c r="M589" s="5">
        <v>44461</v>
      </c>
    </row>
    <row r="590" spans="6:13" x14ac:dyDescent="0.25">
      <c r="F590" s="133" t="s">
        <v>1212</v>
      </c>
      <c r="G590" s="21">
        <v>440.85</v>
      </c>
      <c r="H590" s="5">
        <v>44461.033495370371</v>
      </c>
      <c r="I590" s="133"/>
      <c r="J590" s="133" t="s">
        <v>1213</v>
      </c>
      <c r="K590" s="21">
        <v>440.85</v>
      </c>
      <c r="L590" s="21">
        <v>0</v>
      </c>
      <c r="M590" s="5">
        <v>44461</v>
      </c>
    </row>
    <row r="591" spans="6:13" x14ac:dyDescent="0.25">
      <c r="F591" s="133" t="s">
        <v>1214</v>
      </c>
      <c r="G591" s="21">
        <v>719.98</v>
      </c>
      <c r="H591" s="5">
        <v>44461.033807870372</v>
      </c>
      <c r="I591" s="133"/>
      <c r="J591" s="133" t="s">
        <v>1215</v>
      </c>
      <c r="K591" s="21">
        <v>719.98</v>
      </c>
      <c r="L591" s="21">
        <v>0</v>
      </c>
      <c r="M591" s="5">
        <v>44461</v>
      </c>
    </row>
    <row r="592" spans="6:13" x14ac:dyDescent="0.25">
      <c r="F592" s="133" t="s">
        <v>1216</v>
      </c>
      <c r="G592" s="21">
        <v>423.9</v>
      </c>
      <c r="H592" s="5">
        <v>44461.034074074072</v>
      </c>
      <c r="I592" s="133"/>
      <c r="J592" s="133" t="s">
        <v>1217</v>
      </c>
      <c r="K592" s="21">
        <v>423.9</v>
      </c>
      <c r="L592" s="21">
        <v>0</v>
      </c>
      <c r="M592" s="5">
        <v>44461</v>
      </c>
    </row>
    <row r="593" spans="6:13" x14ac:dyDescent="0.25">
      <c r="F593" s="133" t="s">
        <v>1218</v>
      </c>
      <c r="G593" s="21">
        <v>375.17</v>
      </c>
      <c r="H593" s="5">
        <v>44461.034305555557</v>
      </c>
      <c r="I593" s="133"/>
      <c r="J593" s="133" t="s">
        <v>1219</v>
      </c>
      <c r="K593" s="21">
        <v>375.17</v>
      </c>
      <c r="L593" s="21">
        <v>0</v>
      </c>
      <c r="M593" s="5">
        <v>44461</v>
      </c>
    </row>
    <row r="594" spans="6:13" x14ac:dyDescent="0.25">
      <c r="F594" s="133" t="s">
        <v>1220</v>
      </c>
      <c r="G594" s="21">
        <v>176.87</v>
      </c>
      <c r="H594" s="5">
        <v>44461.034560185188</v>
      </c>
      <c r="I594" s="133"/>
      <c r="J594" s="133" t="s">
        <v>1221</v>
      </c>
      <c r="K594" s="21">
        <v>176.87</v>
      </c>
      <c r="L594" s="21">
        <v>0</v>
      </c>
      <c r="M594" s="5">
        <v>44461</v>
      </c>
    </row>
    <row r="595" spans="6:13" x14ac:dyDescent="0.25">
      <c r="F595" s="133" t="s">
        <v>1222</v>
      </c>
      <c r="G595" s="21">
        <v>322.86</v>
      </c>
      <c r="H595" s="5">
        <v>44461.034918981481</v>
      </c>
      <c r="I595" s="133"/>
      <c r="J595" s="133" t="s">
        <v>1223</v>
      </c>
      <c r="K595" s="21">
        <v>322.86</v>
      </c>
      <c r="L595" s="21">
        <v>0</v>
      </c>
      <c r="M595" s="5">
        <v>44461</v>
      </c>
    </row>
    <row r="596" spans="6:13" x14ac:dyDescent="0.25">
      <c r="F596" s="133" t="s">
        <v>1224</v>
      </c>
      <c r="G596" s="21">
        <v>204.64</v>
      </c>
      <c r="H596" s="5">
        <v>44461.035219907404</v>
      </c>
      <c r="I596" s="133"/>
      <c r="J596" s="133" t="s">
        <v>1225</v>
      </c>
      <c r="K596" s="21">
        <v>204.64</v>
      </c>
      <c r="L596" s="21">
        <v>0</v>
      </c>
      <c r="M596" s="5">
        <v>44461</v>
      </c>
    </row>
    <row r="597" spans="6:13" x14ac:dyDescent="0.25">
      <c r="F597" s="133" t="s">
        <v>1226</v>
      </c>
      <c r="G597" s="21">
        <v>218.98</v>
      </c>
      <c r="H597" s="5">
        <v>44461.035486111112</v>
      </c>
      <c r="I597" s="133"/>
      <c r="J597" s="133" t="s">
        <v>1227</v>
      </c>
      <c r="K597" s="21">
        <v>218.98</v>
      </c>
      <c r="L597" s="21">
        <v>0</v>
      </c>
      <c r="M597" s="5">
        <v>44461</v>
      </c>
    </row>
    <row r="598" spans="6:13" x14ac:dyDescent="0.25">
      <c r="F598" s="133" t="s">
        <v>1228</v>
      </c>
      <c r="G598" s="21">
        <v>7416.29</v>
      </c>
      <c r="H598" s="5">
        <v>44467.164131944446</v>
      </c>
      <c r="I598" s="133"/>
      <c r="J598" s="133" t="s">
        <v>1229</v>
      </c>
      <c r="K598" s="21">
        <v>7416.29</v>
      </c>
      <c r="L598" s="21">
        <v>0</v>
      </c>
      <c r="M598" s="5">
        <v>44467</v>
      </c>
    </row>
    <row r="599" spans="6:13" x14ac:dyDescent="0.25">
      <c r="F599" s="133" t="s">
        <v>1230</v>
      </c>
      <c r="G599" s="21">
        <v>29.97</v>
      </c>
      <c r="H599" s="5">
        <v>44467.164224537039</v>
      </c>
      <c r="I599" s="133"/>
      <c r="J599" s="133" t="s">
        <v>1229</v>
      </c>
      <c r="K599" s="21">
        <v>29.97</v>
      </c>
      <c r="L599" s="21">
        <v>0</v>
      </c>
      <c r="M599" s="5">
        <v>44467</v>
      </c>
    </row>
    <row r="600" spans="6:13" x14ac:dyDescent="0.25">
      <c r="F600" s="133" t="s">
        <v>1231</v>
      </c>
      <c r="G600" s="21">
        <v>3706.85</v>
      </c>
      <c r="H600" s="5">
        <v>44468.528067129628</v>
      </c>
      <c r="I600" s="133"/>
      <c r="J600" s="133" t="s">
        <v>143</v>
      </c>
      <c r="K600" s="21">
        <v>3706.85</v>
      </c>
      <c r="L600" s="21">
        <v>0</v>
      </c>
      <c r="M600" s="5">
        <v>44468</v>
      </c>
    </row>
    <row r="601" spans="6:13" x14ac:dyDescent="0.25">
      <c r="F601" s="133" t="s">
        <v>1232</v>
      </c>
      <c r="G601" s="21">
        <v>1206.6400000000001</v>
      </c>
      <c r="H601" s="5">
        <v>44468.623981481483</v>
      </c>
      <c r="I601" s="133"/>
      <c r="J601" s="133" t="s">
        <v>143</v>
      </c>
      <c r="K601" s="21">
        <v>1206.6400000000001</v>
      </c>
      <c r="L601" s="21">
        <v>0</v>
      </c>
      <c r="M601" s="5">
        <v>44468</v>
      </c>
    </row>
    <row r="602" spans="6:13" x14ac:dyDescent="0.25">
      <c r="F602" s="133" t="s">
        <v>1233</v>
      </c>
      <c r="G602" s="21">
        <v>185.26</v>
      </c>
      <c r="H602" s="5">
        <v>44468.625115740739</v>
      </c>
      <c r="I602" s="133"/>
      <c r="J602" s="133" t="s">
        <v>1234</v>
      </c>
      <c r="K602" s="21">
        <v>185.26</v>
      </c>
      <c r="L602" s="21">
        <v>0</v>
      </c>
      <c r="M602" s="5">
        <v>44468</v>
      </c>
    </row>
    <row r="603" spans="6:13" x14ac:dyDescent="0.25">
      <c r="F603" s="133" t="s">
        <v>1235</v>
      </c>
      <c r="G603" s="21">
        <v>371.83</v>
      </c>
      <c r="H603" s="5">
        <v>44468.625601851854</v>
      </c>
      <c r="I603" s="133"/>
      <c r="J603" s="133" t="s">
        <v>1236</v>
      </c>
      <c r="K603" s="21">
        <v>371.83</v>
      </c>
      <c r="L603" s="21">
        <v>0</v>
      </c>
      <c r="M603" s="5">
        <v>44468</v>
      </c>
    </row>
    <row r="604" spans="6:13" x14ac:dyDescent="0.25">
      <c r="F604" s="133" t="s">
        <v>1237</v>
      </c>
      <c r="G604" s="21">
        <v>5495.81</v>
      </c>
      <c r="H604" s="5">
        <v>44468.626099537039</v>
      </c>
      <c r="I604" s="133"/>
      <c r="J604" s="133" t="s">
        <v>147</v>
      </c>
      <c r="K604" s="21">
        <v>5495.81</v>
      </c>
      <c r="L604" s="21">
        <v>0</v>
      </c>
      <c r="M604" s="5">
        <v>44468</v>
      </c>
    </row>
    <row r="605" spans="6:13" x14ac:dyDescent="0.25">
      <c r="F605" s="133" t="s">
        <v>1238</v>
      </c>
      <c r="G605" s="21">
        <v>4759.28</v>
      </c>
      <c r="H605" s="5">
        <v>44468.626712962963</v>
      </c>
      <c r="I605" s="133"/>
      <c r="J605" s="133" t="s">
        <v>151</v>
      </c>
      <c r="K605" s="21">
        <v>4759.28</v>
      </c>
      <c r="L605" s="21">
        <v>0</v>
      </c>
      <c r="M605" s="5">
        <v>44468</v>
      </c>
    </row>
    <row r="606" spans="6:13" x14ac:dyDescent="0.25">
      <c r="F606" s="133" t="s">
        <v>1244</v>
      </c>
      <c r="G606" s="21">
        <v>0</v>
      </c>
      <c r="H606" s="5">
        <v>44470.025937500002</v>
      </c>
      <c r="I606" s="133"/>
      <c r="J606" s="133" t="s">
        <v>1341</v>
      </c>
      <c r="K606" s="21">
        <v>0</v>
      </c>
      <c r="L606" s="21">
        <v>0</v>
      </c>
      <c r="M606" s="5">
        <v>44470</v>
      </c>
    </row>
    <row r="607" spans="6:13" x14ac:dyDescent="0.25">
      <c r="F607" s="133" t="s">
        <v>1245</v>
      </c>
      <c r="G607" s="21">
        <v>0</v>
      </c>
      <c r="H607" s="5">
        <v>44470.025937500002</v>
      </c>
      <c r="I607" s="133"/>
      <c r="J607" s="133" t="s">
        <v>1342</v>
      </c>
      <c r="K607" s="21">
        <v>0</v>
      </c>
      <c r="L607" s="21">
        <v>0</v>
      </c>
      <c r="M607" s="5">
        <v>44470</v>
      </c>
    </row>
    <row r="608" spans="6:13" x14ac:dyDescent="0.25">
      <c r="F608" s="133" t="s">
        <v>1246</v>
      </c>
      <c r="G608" s="21">
        <v>0</v>
      </c>
      <c r="H608" s="5">
        <v>44470.025937500002</v>
      </c>
      <c r="I608" s="133"/>
      <c r="J608" s="133" t="s">
        <v>1343</v>
      </c>
      <c r="K608" s="21">
        <v>0</v>
      </c>
      <c r="L608" s="21">
        <v>0</v>
      </c>
      <c r="M608" s="5">
        <v>44470</v>
      </c>
    </row>
    <row r="609" spans="6:13" x14ac:dyDescent="0.25">
      <c r="F609" s="133" t="s">
        <v>1247</v>
      </c>
      <c r="G609" s="21">
        <v>0</v>
      </c>
      <c r="H609" s="5">
        <v>44470.025937500002</v>
      </c>
      <c r="I609" s="133"/>
      <c r="J609" s="133" t="s">
        <v>1344</v>
      </c>
      <c r="K609" s="21">
        <v>0</v>
      </c>
      <c r="L609" s="21">
        <v>0</v>
      </c>
      <c r="M609" s="5">
        <v>44470</v>
      </c>
    </row>
    <row r="610" spans="6:13" x14ac:dyDescent="0.25">
      <c r="F610" s="133" t="s">
        <v>1248</v>
      </c>
      <c r="G610" s="21">
        <v>35.72</v>
      </c>
      <c r="H610" s="5">
        <v>44470.579259259262</v>
      </c>
      <c r="I610" s="133"/>
      <c r="J610" s="133" t="s">
        <v>1249</v>
      </c>
      <c r="K610" s="21">
        <v>35.72</v>
      </c>
      <c r="L610" s="21">
        <v>0</v>
      </c>
      <c r="M610" s="5">
        <v>44470</v>
      </c>
    </row>
    <row r="611" spans="6:13" x14ac:dyDescent="0.25">
      <c r="F611" s="133" t="s">
        <v>1250</v>
      </c>
      <c r="G611" s="21">
        <v>3193.63</v>
      </c>
      <c r="H611" s="5">
        <v>44470.579710648148</v>
      </c>
      <c r="I611" s="133"/>
      <c r="J611" s="133" t="s">
        <v>155</v>
      </c>
      <c r="K611" s="21">
        <v>3193.63</v>
      </c>
      <c r="L611" s="21">
        <v>0</v>
      </c>
      <c r="M611" s="5">
        <v>44470</v>
      </c>
    </row>
    <row r="612" spans="6:13" x14ac:dyDescent="0.25">
      <c r="F612" s="133" t="s">
        <v>1251</v>
      </c>
      <c r="G612" s="21">
        <v>1646.17</v>
      </c>
      <c r="H612" s="5">
        <v>44470.580069444448</v>
      </c>
      <c r="I612" s="133"/>
      <c r="J612" s="133" t="s">
        <v>1252</v>
      </c>
      <c r="K612" s="21">
        <v>1646.17</v>
      </c>
      <c r="L612" s="21">
        <v>109</v>
      </c>
      <c r="M612" s="5">
        <v>44470</v>
      </c>
    </row>
    <row r="613" spans="6:13" x14ac:dyDescent="0.25">
      <c r="F613" s="133" t="s">
        <v>1253</v>
      </c>
      <c r="G613" s="21">
        <v>1457.97</v>
      </c>
      <c r="H613" s="5">
        <v>44470.58457175926</v>
      </c>
      <c r="I613" s="133"/>
      <c r="J613" s="133" t="s">
        <v>195</v>
      </c>
      <c r="K613" s="21">
        <v>1457.97</v>
      </c>
      <c r="L613" s="21">
        <v>0</v>
      </c>
      <c r="M613" s="5">
        <v>44470</v>
      </c>
    </row>
    <row r="614" spans="6:13" x14ac:dyDescent="0.25">
      <c r="F614" s="133" t="s">
        <v>1254</v>
      </c>
      <c r="G614" s="21">
        <v>190.55</v>
      </c>
      <c r="H614" s="5">
        <v>44470.58489583333</v>
      </c>
      <c r="I614" s="133"/>
      <c r="J614" s="133" t="s">
        <v>1255</v>
      </c>
      <c r="K614" s="21">
        <v>190.55</v>
      </c>
      <c r="L614" s="21">
        <v>0</v>
      </c>
      <c r="M614" s="5">
        <v>44470</v>
      </c>
    </row>
    <row r="615" spans="6:13" x14ac:dyDescent="0.25">
      <c r="F615" s="133" t="s">
        <v>1256</v>
      </c>
      <c r="G615" s="21">
        <v>333.82</v>
      </c>
      <c r="H615" s="5">
        <v>44470.585289351853</v>
      </c>
      <c r="I615" s="133"/>
      <c r="J615" s="133" t="s">
        <v>1257</v>
      </c>
      <c r="K615" s="21">
        <v>333.82</v>
      </c>
      <c r="L615" s="21">
        <v>0</v>
      </c>
      <c r="M615" s="5">
        <v>44470</v>
      </c>
    </row>
    <row r="616" spans="6:13" x14ac:dyDescent="0.25">
      <c r="F616" s="133" t="s">
        <v>1258</v>
      </c>
      <c r="G616" s="21">
        <v>823.71</v>
      </c>
      <c r="H616" s="5">
        <v>44470.585648148146</v>
      </c>
      <c r="I616" s="133"/>
      <c r="J616" s="133" t="s">
        <v>1094</v>
      </c>
      <c r="K616" s="21">
        <v>823.71</v>
      </c>
      <c r="L616" s="21">
        <v>0</v>
      </c>
      <c r="M616" s="5">
        <v>44470</v>
      </c>
    </row>
    <row r="617" spans="6:13" x14ac:dyDescent="0.25">
      <c r="F617" s="133" t="s">
        <v>1259</v>
      </c>
      <c r="G617" s="21">
        <v>708.11</v>
      </c>
      <c r="H617" s="5">
        <v>44470.585949074077</v>
      </c>
      <c r="I617" s="133"/>
      <c r="J617" s="133" t="s">
        <v>153</v>
      </c>
      <c r="K617" s="21">
        <v>708.11</v>
      </c>
      <c r="L617" s="21">
        <v>0</v>
      </c>
      <c r="M617" s="5">
        <v>44470</v>
      </c>
    </row>
    <row r="618" spans="6:13" x14ac:dyDescent="0.25">
      <c r="F618" s="133" t="s">
        <v>1260</v>
      </c>
      <c r="G618" s="21">
        <v>141.91</v>
      </c>
      <c r="H618" s="5">
        <v>44470.586377314816</v>
      </c>
      <c r="I618" s="133"/>
      <c r="J618" s="133" t="s">
        <v>782</v>
      </c>
      <c r="K618" s="21">
        <v>141.91</v>
      </c>
      <c r="L618" s="21">
        <v>0</v>
      </c>
      <c r="M618" s="5">
        <v>44470</v>
      </c>
    </row>
    <row r="619" spans="6:13" x14ac:dyDescent="0.25">
      <c r="F619" s="133" t="s">
        <v>1261</v>
      </c>
      <c r="G619" s="21">
        <v>57.45</v>
      </c>
      <c r="H619" s="5">
        <v>44470.586701388886</v>
      </c>
      <c r="I619" s="133"/>
      <c r="J619" s="133" t="s">
        <v>1137</v>
      </c>
      <c r="K619" s="21">
        <v>57.45</v>
      </c>
      <c r="L619" s="21">
        <v>0</v>
      </c>
      <c r="M619" s="5">
        <v>44470</v>
      </c>
    </row>
    <row r="620" spans="6:13" x14ac:dyDescent="0.25">
      <c r="F620" s="133" t="s">
        <v>1262</v>
      </c>
      <c r="G620" s="21">
        <v>251.93</v>
      </c>
      <c r="H620" s="5">
        <v>44470.587002314816</v>
      </c>
      <c r="I620" s="133"/>
      <c r="J620" s="133" t="s">
        <v>618</v>
      </c>
      <c r="K620" s="21">
        <v>251.93</v>
      </c>
      <c r="L620" s="21">
        <v>0</v>
      </c>
      <c r="M620" s="5">
        <v>44470</v>
      </c>
    </row>
    <row r="621" spans="6:13" x14ac:dyDescent="0.25">
      <c r="F621" s="133" t="s">
        <v>1263</v>
      </c>
      <c r="G621" s="21">
        <v>41.5</v>
      </c>
      <c r="H621" s="5">
        <v>44470.587395833332</v>
      </c>
      <c r="I621" s="133"/>
      <c r="J621" s="133" t="s">
        <v>1264</v>
      </c>
      <c r="K621" s="21">
        <v>41.5</v>
      </c>
      <c r="L621" s="21">
        <v>0</v>
      </c>
      <c r="M621" s="5">
        <v>44470</v>
      </c>
    </row>
    <row r="622" spans="6:13" x14ac:dyDescent="0.25">
      <c r="F622" s="133" t="s">
        <v>1265</v>
      </c>
      <c r="G622" s="21">
        <v>324.93</v>
      </c>
      <c r="H622" s="5">
        <v>44470.587696759256</v>
      </c>
      <c r="I622" s="133"/>
      <c r="J622" s="133" t="s">
        <v>1266</v>
      </c>
      <c r="K622" s="21">
        <v>324.93</v>
      </c>
      <c r="L622" s="21">
        <v>30</v>
      </c>
      <c r="M622" s="5">
        <v>44470</v>
      </c>
    </row>
    <row r="623" spans="6:13" x14ac:dyDescent="0.25">
      <c r="F623" s="133" t="s">
        <v>1267</v>
      </c>
      <c r="G623" s="21">
        <v>322.95999999999998</v>
      </c>
      <c r="H623" s="5">
        <v>44470.590821759259</v>
      </c>
      <c r="I623" s="133"/>
      <c r="J623" s="133" t="s">
        <v>143</v>
      </c>
      <c r="K623" s="21">
        <v>322.95999999999998</v>
      </c>
      <c r="L623" s="21">
        <v>0</v>
      </c>
      <c r="M623" s="5">
        <v>44470</v>
      </c>
    </row>
    <row r="624" spans="6:13" x14ac:dyDescent="0.25">
      <c r="F624" s="133" t="s">
        <v>1268</v>
      </c>
      <c r="G624" s="21">
        <v>6279.84</v>
      </c>
      <c r="H624" s="5">
        <v>44474.163541666669</v>
      </c>
      <c r="I624" s="133"/>
      <c r="J624" s="133" t="s">
        <v>1269</v>
      </c>
      <c r="K624" s="21">
        <v>6279.84</v>
      </c>
      <c r="L624" s="21">
        <v>0</v>
      </c>
      <c r="M624" s="5">
        <v>44474</v>
      </c>
    </row>
    <row r="625" spans="6:13" x14ac:dyDescent="0.25">
      <c r="F625" s="133" t="s">
        <v>1270</v>
      </c>
      <c r="G625" s="21">
        <v>5062.2700000000004</v>
      </c>
      <c r="H625" s="5">
        <v>44476.472858796296</v>
      </c>
      <c r="I625" s="133"/>
      <c r="J625" s="133" t="s">
        <v>1271</v>
      </c>
      <c r="K625" s="21">
        <v>5062.2700000000004</v>
      </c>
      <c r="L625" s="21">
        <v>0</v>
      </c>
      <c r="M625" s="5">
        <v>44476</v>
      </c>
    </row>
    <row r="626" spans="6:13" x14ac:dyDescent="0.25">
      <c r="F626" s="133" t="s">
        <v>1272</v>
      </c>
      <c r="G626" s="21">
        <v>5472.71</v>
      </c>
      <c r="H626" s="5">
        <v>44476.473923611113</v>
      </c>
      <c r="I626" s="133"/>
      <c r="J626" s="133" t="s">
        <v>147</v>
      </c>
      <c r="K626" s="21">
        <v>5472.71</v>
      </c>
      <c r="L626" s="21">
        <v>0</v>
      </c>
      <c r="M626" s="5">
        <v>44476</v>
      </c>
    </row>
    <row r="627" spans="6:13" x14ac:dyDescent="0.25">
      <c r="F627" s="133" t="s">
        <v>1273</v>
      </c>
      <c r="G627" s="21">
        <v>1516.01</v>
      </c>
      <c r="H627" s="5">
        <v>44476.47457175926</v>
      </c>
      <c r="I627" s="133"/>
      <c r="J627" s="133" t="s">
        <v>1274</v>
      </c>
      <c r="K627" s="21">
        <v>1516.01</v>
      </c>
      <c r="L627" s="21">
        <v>0</v>
      </c>
      <c r="M627" s="5">
        <v>44476</v>
      </c>
    </row>
    <row r="628" spans="6:13" x14ac:dyDescent="0.25">
      <c r="F628" s="133" t="s">
        <v>1275</v>
      </c>
      <c r="G628" s="21">
        <v>24698.46</v>
      </c>
      <c r="H628" s="5">
        <v>44476.475428240738</v>
      </c>
      <c r="I628" s="133"/>
      <c r="J628" s="133" t="s">
        <v>1274</v>
      </c>
      <c r="K628" s="21">
        <v>24698.46</v>
      </c>
      <c r="L628" s="21">
        <v>0</v>
      </c>
      <c r="M628" s="5">
        <v>44476</v>
      </c>
    </row>
    <row r="629" spans="6:13" x14ac:dyDescent="0.25">
      <c r="F629" s="133" t="s">
        <v>1276</v>
      </c>
      <c r="G629" s="21">
        <v>5101.26</v>
      </c>
      <c r="H629" s="5">
        <v>44476.476145833331</v>
      </c>
      <c r="I629" s="133"/>
      <c r="J629" s="133" t="s">
        <v>151</v>
      </c>
      <c r="K629" s="21">
        <v>5101.26</v>
      </c>
      <c r="L629" s="21">
        <v>0</v>
      </c>
      <c r="M629" s="5">
        <v>44476</v>
      </c>
    </row>
    <row r="630" spans="6:13" x14ac:dyDescent="0.25">
      <c r="F630" s="133" t="s">
        <v>1277</v>
      </c>
      <c r="G630" s="21">
        <v>199.83</v>
      </c>
      <c r="H630" s="5">
        <v>44476.476527777777</v>
      </c>
      <c r="I630" s="133"/>
      <c r="J630" s="133" t="s">
        <v>153</v>
      </c>
      <c r="K630" s="21">
        <v>199.83</v>
      </c>
      <c r="L630" s="21">
        <v>0</v>
      </c>
      <c r="M630" s="5">
        <v>44476</v>
      </c>
    </row>
    <row r="631" spans="6:13" x14ac:dyDescent="0.25">
      <c r="F631" s="133" t="s">
        <v>1278</v>
      </c>
      <c r="G631" s="21">
        <v>5571.24</v>
      </c>
      <c r="H631" s="5">
        <v>44476.47928240741</v>
      </c>
      <c r="I631" s="133"/>
      <c r="J631" s="133" t="s">
        <v>195</v>
      </c>
      <c r="K631" s="21">
        <v>5571.24</v>
      </c>
      <c r="L631" s="21">
        <v>0</v>
      </c>
      <c r="M631" s="5">
        <v>44476</v>
      </c>
    </row>
    <row r="632" spans="6:13" x14ac:dyDescent="0.25">
      <c r="F632" s="133" t="s">
        <v>1279</v>
      </c>
      <c r="G632" s="21">
        <v>831</v>
      </c>
      <c r="H632" s="5">
        <v>44476.483506944445</v>
      </c>
      <c r="I632" s="133"/>
      <c r="J632" s="133" t="s">
        <v>1280</v>
      </c>
      <c r="K632" s="21">
        <v>831</v>
      </c>
      <c r="L632" s="21">
        <v>0</v>
      </c>
      <c r="M632" s="5">
        <v>44476</v>
      </c>
    </row>
    <row r="633" spans="6:13" x14ac:dyDescent="0.25">
      <c r="F633" s="133" t="s">
        <v>1281</v>
      </c>
      <c r="G633" s="21">
        <v>16271.09</v>
      </c>
      <c r="H633" s="5">
        <v>44476.488067129627</v>
      </c>
      <c r="I633" s="133"/>
      <c r="J633" s="133" t="s">
        <v>1282</v>
      </c>
      <c r="K633" s="21">
        <v>16271.09</v>
      </c>
      <c r="L633" s="21">
        <v>0</v>
      </c>
      <c r="M633" s="5">
        <v>44476</v>
      </c>
    </row>
    <row r="634" spans="6:13" x14ac:dyDescent="0.25">
      <c r="F634" s="133"/>
      <c r="G634" s="21">
        <v>0</v>
      </c>
      <c r="H634" s="5"/>
      <c r="I634" s="133"/>
      <c r="J634" s="133" t="s">
        <v>1283</v>
      </c>
      <c r="K634" s="21">
        <v>0</v>
      </c>
      <c r="L634" s="21">
        <v>0</v>
      </c>
      <c r="M634" s="5">
        <v>44476</v>
      </c>
    </row>
    <row r="635" spans="6:13" x14ac:dyDescent="0.25">
      <c r="F635" s="133" t="s">
        <v>1284</v>
      </c>
      <c r="G635" s="21">
        <v>2667.89</v>
      </c>
      <c r="H635" s="5">
        <v>44481.163113425922</v>
      </c>
      <c r="I635" s="133"/>
      <c r="J635" s="133" t="s">
        <v>1285</v>
      </c>
      <c r="K635" s="21">
        <v>2667.89</v>
      </c>
      <c r="L635" s="21">
        <v>0</v>
      </c>
      <c r="M635" s="5">
        <v>44481</v>
      </c>
    </row>
    <row r="636" spans="6:13" x14ac:dyDescent="0.25">
      <c r="F636" s="133" t="s">
        <v>1286</v>
      </c>
      <c r="G636" s="21">
        <v>82.5</v>
      </c>
      <c r="H636" s="5">
        <v>44482.161944444444</v>
      </c>
      <c r="I636" s="133"/>
      <c r="J636" s="133" t="s">
        <v>1287</v>
      </c>
      <c r="K636" s="21">
        <v>82.5</v>
      </c>
      <c r="L636" s="21">
        <v>0</v>
      </c>
      <c r="M636" s="5">
        <v>44482</v>
      </c>
    </row>
    <row r="637" spans="6:13" x14ac:dyDescent="0.25">
      <c r="F637" s="133" t="s">
        <v>1288</v>
      </c>
      <c r="G637" s="21">
        <v>2868.24</v>
      </c>
      <c r="H637" s="5">
        <v>44482.477847222224</v>
      </c>
      <c r="I637" s="133"/>
      <c r="J637" s="133" t="s">
        <v>1282</v>
      </c>
      <c r="K637" s="21">
        <v>2868.24</v>
      </c>
      <c r="L637" s="21">
        <v>0</v>
      </c>
      <c r="M637" s="5">
        <v>44482</v>
      </c>
    </row>
    <row r="638" spans="6:13" x14ac:dyDescent="0.25">
      <c r="F638" s="133" t="s">
        <v>1289</v>
      </c>
      <c r="G638" s="21">
        <v>4020.99</v>
      </c>
      <c r="H638" s="5">
        <v>44482.479745370372</v>
      </c>
      <c r="I638" s="133"/>
      <c r="J638" s="133" t="s">
        <v>151</v>
      </c>
      <c r="K638" s="21">
        <v>4020.99</v>
      </c>
      <c r="L638" s="21">
        <v>0</v>
      </c>
      <c r="M638" s="5">
        <v>44482</v>
      </c>
    </row>
    <row r="639" spans="6:13" x14ac:dyDescent="0.25">
      <c r="F639" s="133" t="s">
        <v>1290</v>
      </c>
      <c r="G639" s="21">
        <v>6557.12</v>
      </c>
      <c r="H639" s="5">
        <v>44482.480370370373</v>
      </c>
      <c r="I639" s="133"/>
      <c r="J639" s="133" t="s">
        <v>147</v>
      </c>
      <c r="K639" s="21">
        <v>6557.12</v>
      </c>
      <c r="L639" s="21">
        <v>0</v>
      </c>
      <c r="M639" s="5">
        <v>44482</v>
      </c>
    </row>
    <row r="640" spans="6:13" x14ac:dyDescent="0.25">
      <c r="F640" s="133" t="s">
        <v>1291</v>
      </c>
      <c r="G640" s="21">
        <v>536.91999999999996</v>
      </c>
      <c r="H640" s="5">
        <v>44482.480798611112</v>
      </c>
      <c r="I640" s="133"/>
      <c r="J640" s="133" t="s">
        <v>143</v>
      </c>
      <c r="K640" s="21">
        <v>536.91999999999996</v>
      </c>
      <c r="L640" s="21">
        <v>0</v>
      </c>
      <c r="M640" s="5">
        <v>44482</v>
      </c>
    </row>
    <row r="641" spans="6:13" x14ac:dyDescent="0.25">
      <c r="F641" s="133" t="s">
        <v>1292</v>
      </c>
      <c r="G641" s="21">
        <v>881.85</v>
      </c>
      <c r="H641" s="5">
        <v>44482.481342592589</v>
      </c>
      <c r="I641" s="133"/>
      <c r="J641" s="133" t="s">
        <v>143</v>
      </c>
      <c r="K641" s="21">
        <v>881.85</v>
      </c>
      <c r="L641" s="21">
        <v>0</v>
      </c>
      <c r="M641" s="5">
        <v>44482</v>
      </c>
    </row>
    <row r="642" spans="6:13" x14ac:dyDescent="0.25">
      <c r="F642" s="133" t="s">
        <v>1293</v>
      </c>
      <c r="G642" s="21">
        <v>133.93</v>
      </c>
      <c r="H642" s="5">
        <v>44482.484305555554</v>
      </c>
      <c r="I642" s="133"/>
      <c r="J642" s="133" t="s">
        <v>153</v>
      </c>
      <c r="K642" s="21">
        <v>133.93</v>
      </c>
      <c r="L642" s="21">
        <v>0</v>
      </c>
      <c r="M642" s="5">
        <v>44482</v>
      </c>
    </row>
    <row r="643" spans="6:13" x14ac:dyDescent="0.25">
      <c r="F643" s="133" t="s">
        <v>1294</v>
      </c>
      <c r="G643" s="21">
        <v>5541.57</v>
      </c>
      <c r="H643" s="5">
        <v>44482.489328703705</v>
      </c>
      <c r="I643" s="133"/>
      <c r="J643" s="133" t="s">
        <v>1295</v>
      </c>
      <c r="K643" s="21">
        <v>5541.57</v>
      </c>
      <c r="L643" s="21">
        <v>0</v>
      </c>
      <c r="M643" s="5">
        <v>44482</v>
      </c>
    </row>
    <row r="644" spans="6:13" x14ac:dyDescent="0.25">
      <c r="F644" s="133" t="s">
        <v>1296</v>
      </c>
      <c r="G644" s="21">
        <v>23.33</v>
      </c>
      <c r="H644" s="5">
        <v>44487.558831018519</v>
      </c>
      <c r="I644" s="133"/>
      <c r="J644" s="133" t="s">
        <v>414</v>
      </c>
      <c r="K644" s="21">
        <v>23.33</v>
      </c>
      <c r="L644" s="21">
        <v>0</v>
      </c>
      <c r="M644" s="5">
        <v>44487</v>
      </c>
    </row>
    <row r="645" spans="6:13" x14ac:dyDescent="0.25">
      <c r="F645" s="133" t="s">
        <v>1297</v>
      </c>
      <c r="G645" s="21">
        <v>59.99</v>
      </c>
      <c r="H645" s="5">
        <v>44487.559201388889</v>
      </c>
      <c r="I645" s="133"/>
      <c r="J645" s="133" t="s">
        <v>1010</v>
      </c>
      <c r="K645" s="21">
        <v>59.99</v>
      </c>
      <c r="L645" s="21">
        <v>0</v>
      </c>
      <c r="M645" s="5">
        <v>44487</v>
      </c>
    </row>
    <row r="646" spans="6:13" x14ac:dyDescent="0.25">
      <c r="F646" s="133" t="s">
        <v>1298</v>
      </c>
      <c r="G646" s="21">
        <v>520.07000000000005</v>
      </c>
      <c r="H646" s="5">
        <v>44487.559548611112</v>
      </c>
      <c r="I646" s="133"/>
      <c r="J646" s="133" t="s">
        <v>1299</v>
      </c>
      <c r="K646" s="21">
        <v>520.07000000000005</v>
      </c>
      <c r="L646" s="21">
        <v>0</v>
      </c>
      <c r="M646" s="5">
        <v>44487</v>
      </c>
    </row>
    <row r="647" spans="6:13" x14ac:dyDescent="0.25">
      <c r="F647" s="133" t="s">
        <v>1300</v>
      </c>
      <c r="G647" s="21">
        <v>2982.15</v>
      </c>
      <c r="H647" s="5">
        <v>44487.565937500003</v>
      </c>
      <c r="I647" s="133"/>
      <c r="J647" s="133" t="s">
        <v>143</v>
      </c>
      <c r="K647" s="21">
        <v>2982.15</v>
      </c>
      <c r="L647" s="21">
        <v>0</v>
      </c>
      <c r="M647" s="5">
        <v>44487</v>
      </c>
    </row>
    <row r="648" spans="6:13" x14ac:dyDescent="0.25">
      <c r="F648" s="133" t="s">
        <v>1301</v>
      </c>
      <c r="G648" s="21">
        <v>4202.33</v>
      </c>
      <c r="H648" s="5">
        <v>44487.566712962966</v>
      </c>
      <c r="I648" s="133"/>
      <c r="J648" s="133" t="s">
        <v>1282</v>
      </c>
      <c r="K648" s="21">
        <v>4202.33</v>
      </c>
      <c r="L648" s="21">
        <v>0</v>
      </c>
      <c r="M648" s="5">
        <v>44487</v>
      </c>
    </row>
    <row r="649" spans="6:13" x14ac:dyDescent="0.25">
      <c r="F649" s="133" t="s">
        <v>1302</v>
      </c>
      <c r="G649" s="21">
        <v>1080.01</v>
      </c>
      <c r="H649" s="5">
        <v>44487.567800925928</v>
      </c>
      <c r="I649" s="133"/>
      <c r="J649" s="133" t="s">
        <v>195</v>
      </c>
      <c r="K649" s="21">
        <v>1080.01</v>
      </c>
      <c r="L649" s="21">
        <v>0</v>
      </c>
      <c r="M649" s="5">
        <v>44487</v>
      </c>
    </row>
    <row r="650" spans="6:13" x14ac:dyDescent="0.25">
      <c r="F650" s="133" t="s">
        <v>1303</v>
      </c>
      <c r="G650" s="21">
        <v>122.48</v>
      </c>
      <c r="H650" s="5">
        <v>44487.568182870367</v>
      </c>
      <c r="I650" s="133"/>
      <c r="J650" s="133" t="s">
        <v>618</v>
      </c>
      <c r="K650" s="21">
        <v>122.48</v>
      </c>
      <c r="L650" s="21">
        <v>0</v>
      </c>
      <c r="M650" s="5">
        <v>44487</v>
      </c>
    </row>
    <row r="651" spans="6:13" x14ac:dyDescent="0.25">
      <c r="F651" s="133" t="s">
        <v>1304</v>
      </c>
      <c r="G651" s="21">
        <v>183.83</v>
      </c>
      <c r="H651" s="5">
        <v>44487.570821759262</v>
      </c>
      <c r="I651" s="133"/>
      <c r="J651" s="133" t="s">
        <v>782</v>
      </c>
      <c r="K651" s="21">
        <v>183.83</v>
      </c>
      <c r="L651" s="21">
        <v>0</v>
      </c>
      <c r="M651" s="5">
        <v>44487</v>
      </c>
    </row>
    <row r="652" spans="6:13" x14ac:dyDescent="0.25">
      <c r="F652" s="133" t="s">
        <v>1305</v>
      </c>
      <c r="G652" s="21">
        <v>419.53</v>
      </c>
      <c r="H652" s="5">
        <v>44487.573148148149</v>
      </c>
      <c r="I652" s="133"/>
      <c r="J652" s="133" t="s">
        <v>1306</v>
      </c>
      <c r="K652" s="21">
        <v>419.53</v>
      </c>
      <c r="L652" s="21">
        <v>0</v>
      </c>
      <c r="M652" s="5">
        <v>44487</v>
      </c>
    </row>
    <row r="653" spans="6:13" x14ac:dyDescent="0.25">
      <c r="F653" s="133" t="s">
        <v>1307</v>
      </c>
      <c r="G653" s="21">
        <v>3067.59</v>
      </c>
      <c r="H653" s="5">
        <v>44488.1641087963</v>
      </c>
      <c r="I653" s="133"/>
      <c r="J653" s="133" t="s">
        <v>1308</v>
      </c>
      <c r="K653" s="21">
        <v>3067.59</v>
      </c>
      <c r="L653" s="21">
        <v>0</v>
      </c>
      <c r="M653" s="5">
        <v>44488</v>
      </c>
    </row>
    <row r="654" spans="6:13" x14ac:dyDescent="0.25">
      <c r="F654" s="133" t="s">
        <v>1309</v>
      </c>
      <c r="G654" s="21">
        <v>2089.9</v>
      </c>
      <c r="H654" s="5">
        <v>44495.164537037039</v>
      </c>
      <c r="I654" s="133"/>
      <c r="J654" s="133" t="s">
        <v>1310</v>
      </c>
      <c r="K654" s="21">
        <v>2089.9</v>
      </c>
      <c r="L654" s="21">
        <v>0</v>
      </c>
      <c r="M654" s="5">
        <v>44495</v>
      </c>
    </row>
    <row r="655" spans="6:13" x14ac:dyDescent="0.25">
      <c r="F655" s="133" t="s">
        <v>1311</v>
      </c>
      <c r="G655" s="21">
        <v>99.95</v>
      </c>
      <c r="H655" s="5">
        <v>44497.162083333336</v>
      </c>
      <c r="I655" s="133"/>
      <c r="J655" s="133" t="s">
        <v>1312</v>
      </c>
      <c r="K655" s="21">
        <v>99.95</v>
      </c>
      <c r="L655" s="21">
        <v>0</v>
      </c>
      <c r="M655" s="5">
        <v>44497</v>
      </c>
    </row>
    <row r="656" spans="6:13" x14ac:dyDescent="0.25">
      <c r="F656" s="133" t="s">
        <v>1346</v>
      </c>
      <c r="G656" s="21">
        <v>5181.17</v>
      </c>
      <c r="H656" s="5">
        <v>44501.460949074077</v>
      </c>
      <c r="I656" s="133"/>
      <c r="J656" s="133" t="s">
        <v>143</v>
      </c>
      <c r="K656" s="21">
        <v>5181.17</v>
      </c>
      <c r="L656" s="21">
        <v>0</v>
      </c>
      <c r="M656" s="5">
        <v>44501</v>
      </c>
    </row>
    <row r="657" spans="6:13" x14ac:dyDescent="0.25">
      <c r="F657" s="133" t="s">
        <v>1347</v>
      </c>
      <c r="G657" s="21">
        <v>3582.67</v>
      </c>
      <c r="H657" s="5">
        <v>44501.462939814817</v>
      </c>
      <c r="I657" s="133"/>
      <c r="J657" s="133" t="s">
        <v>1282</v>
      </c>
      <c r="K657" s="21">
        <v>3582.67</v>
      </c>
      <c r="L657" s="21">
        <v>0</v>
      </c>
      <c r="M657" s="5">
        <v>44501</v>
      </c>
    </row>
    <row r="658" spans="6:13" x14ac:dyDescent="0.25">
      <c r="F658" s="133" t="s">
        <v>1348</v>
      </c>
      <c r="G658" s="21">
        <v>3441.33</v>
      </c>
      <c r="H658" s="5">
        <v>44501.495185185187</v>
      </c>
      <c r="I658" s="133"/>
      <c r="J658" s="133" t="s">
        <v>155</v>
      </c>
      <c r="K658" s="21">
        <v>3441.33</v>
      </c>
      <c r="L658" s="21">
        <v>0</v>
      </c>
      <c r="M658" s="5">
        <v>44501</v>
      </c>
    </row>
    <row r="659" spans="6:13" x14ac:dyDescent="0.25">
      <c r="F659" s="133" t="s">
        <v>1349</v>
      </c>
      <c r="G659" s="21">
        <v>2851.69</v>
      </c>
      <c r="H659" s="5">
        <v>44501.495555555557</v>
      </c>
      <c r="I659" s="133"/>
      <c r="J659" s="133" t="s">
        <v>1338</v>
      </c>
      <c r="K659" s="21">
        <v>2851.69</v>
      </c>
      <c r="L659" s="21">
        <v>947.4</v>
      </c>
      <c r="M659" s="5">
        <v>44501</v>
      </c>
    </row>
    <row r="660" spans="6:13" x14ac:dyDescent="0.25">
      <c r="F660" s="133" t="s">
        <v>1350</v>
      </c>
      <c r="G660" s="21">
        <v>490.51</v>
      </c>
      <c r="H660" s="5">
        <v>44501.495972222219</v>
      </c>
      <c r="I660" s="133"/>
      <c r="J660" s="133" t="s">
        <v>1333</v>
      </c>
      <c r="K660" s="21">
        <v>490.51</v>
      </c>
      <c r="L660" s="21">
        <v>0</v>
      </c>
      <c r="M660" s="5">
        <v>44501</v>
      </c>
    </row>
    <row r="661" spans="6:13" x14ac:dyDescent="0.25">
      <c r="F661" s="133" t="s">
        <v>1351</v>
      </c>
      <c r="G661" s="21">
        <v>303.42</v>
      </c>
      <c r="H661" s="5">
        <v>44501.510706018518</v>
      </c>
      <c r="I661" s="133"/>
      <c r="J661" s="133" t="s">
        <v>1323</v>
      </c>
      <c r="K661" s="21">
        <v>303.42</v>
      </c>
      <c r="L661" s="21">
        <v>0</v>
      </c>
      <c r="M661" s="5">
        <v>44501</v>
      </c>
    </row>
    <row r="662" spans="6:13" x14ac:dyDescent="0.25">
      <c r="F662" s="133" t="s">
        <v>1352</v>
      </c>
      <c r="G662" s="21">
        <v>478.21</v>
      </c>
      <c r="H662" s="5">
        <v>44501.511064814818</v>
      </c>
      <c r="I662" s="133"/>
      <c r="J662" s="133" t="s">
        <v>1332</v>
      </c>
      <c r="K662" s="21">
        <v>478.21</v>
      </c>
      <c r="L662" s="21">
        <v>0</v>
      </c>
      <c r="M662" s="5">
        <v>44501</v>
      </c>
    </row>
    <row r="663" spans="6:13" x14ac:dyDescent="0.25">
      <c r="F663" s="133" t="s">
        <v>1353</v>
      </c>
      <c r="G663" s="21">
        <v>243.78</v>
      </c>
      <c r="H663" s="5">
        <v>44501.525208333333</v>
      </c>
      <c r="I663" s="133"/>
      <c r="J663" s="133" t="s">
        <v>1318</v>
      </c>
      <c r="K663" s="21">
        <v>243.78</v>
      </c>
      <c r="L663" s="21">
        <v>36.78</v>
      </c>
      <c r="M663" s="5">
        <v>44501</v>
      </c>
    </row>
    <row r="664" spans="6:13" x14ac:dyDescent="0.25">
      <c r="F664" s="133" t="s">
        <v>1354</v>
      </c>
      <c r="G664" s="21">
        <v>257.24</v>
      </c>
      <c r="H664" s="5">
        <v>44501.525972222225</v>
      </c>
      <c r="I664" s="133"/>
      <c r="J664" s="133" t="s">
        <v>1321</v>
      </c>
      <c r="K664" s="21">
        <v>257.24</v>
      </c>
      <c r="L664" s="21">
        <v>0</v>
      </c>
      <c r="M664" s="5">
        <v>44501</v>
      </c>
    </row>
    <row r="665" spans="6:13" x14ac:dyDescent="0.25">
      <c r="F665" s="133" t="s">
        <v>1355</v>
      </c>
      <c r="G665" s="21">
        <v>763.74</v>
      </c>
      <c r="H665" s="5">
        <v>44501.526435185187</v>
      </c>
      <c r="I665" s="133"/>
      <c r="J665" s="133" t="s">
        <v>153</v>
      </c>
      <c r="K665" s="21">
        <v>763.74</v>
      </c>
      <c r="L665" s="21">
        <v>0</v>
      </c>
      <c r="M665" s="5">
        <v>44501</v>
      </c>
    </row>
    <row r="666" spans="6:13" x14ac:dyDescent="0.25">
      <c r="F666" s="133" t="s">
        <v>1356</v>
      </c>
      <c r="G666" s="21">
        <v>812.73</v>
      </c>
      <c r="H666" s="5">
        <v>44501.526898148149</v>
      </c>
      <c r="I666" s="133"/>
      <c r="J666" s="133" t="s">
        <v>1335</v>
      </c>
      <c r="K666" s="21">
        <v>812.73</v>
      </c>
      <c r="L666" s="21">
        <v>0</v>
      </c>
      <c r="M666" s="5">
        <v>44501</v>
      </c>
    </row>
    <row r="667" spans="6:13" x14ac:dyDescent="0.25">
      <c r="F667" s="133" t="s">
        <v>1357</v>
      </c>
      <c r="G667" s="21">
        <v>470</v>
      </c>
      <c r="H667" s="5">
        <v>44501.527384259258</v>
      </c>
      <c r="I667" s="133"/>
      <c r="J667" s="133" t="s">
        <v>1331</v>
      </c>
      <c r="K667" s="21">
        <v>470</v>
      </c>
      <c r="L667" s="21">
        <v>13779.35</v>
      </c>
      <c r="M667" s="5">
        <v>44501</v>
      </c>
    </row>
    <row r="668" spans="6:13" x14ac:dyDescent="0.25">
      <c r="F668" s="133" t="s">
        <v>1358</v>
      </c>
      <c r="G668" s="21">
        <v>2531.9299999999998</v>
      </c>
      <c r="H668" s="5">
        <v>44501.527881944443</v>
      </c>
      <c r="I668" s="133"/>
      <c r="J668" s="133" t="s">
        <v>1337</v>
      </c>
      <c r="K668" s="21">
        <v>2531.9299999999998</v>
      </c>
      <c r="L668" s="21">
        <v>60</v>
      </c>
      <c r="M668" s="5">
        <v>44501</v>
      </c>
    </row>
    <row r="669" spans="6:13" x14ac:dyDescent="0.25">
      <c r="F669" s="133" t="s">
        <v>1359</v>
      </c>
      <c r="G669" s="21">
        <v>13728.27</v>
      </c>
      <c r="H669" s="5">
        <v>44501.528541666667</v>
      </c>
      <c r="I669" s="133"/>
      <c r="J669" s="133" t="s">
        <v>147</v>
      </c>
      <c r="K669" s="21">
        <v>13728.27</v>
      </c>
      <c r="L669" s="21">
        <v>0</v>
      </c>
      <c r="M669" s="5">
        <v>44501</v>
      </c>
    </row>
    <row r="670" spans="6:13" x14ac:dyDescent="0.25">
      <c r="F670" s="133" t="s">
        <v>1360</v>
      </c>
      <c r="G670" s="21">
        <v>10034.790000000001</v>
      </c>
      <c r="H670" s="5">
        <v>44501.529166666667</v>
      </c>
      <c r="I670" s="133"/>
      <c r="J670" s="133" t="s">
        <v>151</v>
      </c>
      <c r="K670" s="21">
        <v>10034.790000000001</v>
      </c>
      <c r="L670" s="21">
        <v>0</v>
      </c>
      <c r="M670" s="5">
        <v>44501</v>
      </c>
    </row>
    <row r="671" spans="6:13" x14ac:dyDescent="0.25">
      <c r="F671" s="133" t="s">
        <v>1361</v>
      </c>
      <c r="G671" s="21">
        <v>755.31</v>
      </c>
      <c r="H671" s="5">
        <v>44501.529583333337</v>
      </c>
      <c r="I671" s="133"/>
      <c r="J671" s="133" t="s">
        <v>195</v>
      </c>
      <c r="K671" s="21">
        <v>755.31</v>
      </c>
      <c r="L671" s="21">
        <v>0</v>
      </c>
      <c r="M671" s="5">
        <v>44501</v>
      </c>
    </row>
    <row r="672" spans="6:13" x14ac:dyDescent="0.25">
      <c r="F672" s="133" t="s">
        <v>1362</v>
      </c>
      <c r="G672" s="21">
        <v>467.18</v>
      </c>
      <c r="H672" s="5">
        <v>44501.531608796293</v>
      </c>
      <c r="I672" s="133"/>
      <c r="J672" s="133" t="s">
        <v>1330</v>
      </c>
      <c r="K672" s="21">
        <v>467.18</v>
      </c>
      <c r="L672" s="21">
        <v>0</v>
      </c>
      <c r="M672" s="5">
        <v>44501</v>
      </c>
    </row>
    <row r="673" spans="6:13" x14ac:dyDescent="0.25">
      <c r="F673" s="133" t="s">
        <v>1363</v>
      </c>
      <c r="G673" s="21">
        <v>588.94000000000005</v>
      </c>
      <c r="H673" s="5">
        <v>44501.532847222225</v>
      </c>
      <c r="I673" s="133"/>
      <c r="J673" s="133" t="s">
        <v>1334</v>
      </c>
      <c r="K673" s="21">
        <v>588.94000000000005</v>
      </c>
      <c r="L673" s="21">
        <v>0</v>
      </c>
      <c r="M673" s="5">
        <v>44501</v>
      </c>
    </row>
    <row r="674" spans="6:13" x14ac:dyDescent="0.25">
      <c r="F674" s="133" t="s">
        <v>1364</v>
      </c>
      <c r="G674" s="21">
        <v>1379.97</v>
      </c>
      <c r="H674" s="5">
        <v>44501.542754629627</v>
      </c>
      <c r="I674" s="133"/>
      <c r="J674" s="133" t="s">
        <v>1336</v>
      </c>
      <c r="K674" s="21">
        <v>1379.97</v>
      </c>
      <c r="L674" s="21">
        <v>0</v>
      </c>
      <c r="M674" s="5">
        <v>44501</v>
      </c>
    </row>
    <row r="675" spans="6:13" x14ac:dyDescent="0.25">
      <c r="F675" s="133" t="s">
        <v>1365</v>
      </c>
      <c r="G675" s="21">
        <v>223.15</v>
      </c>
      <c r="H675" s="5">
        <v>44501.54310185185</v>
      </c>
      <c r="I675" s="133"/>
      <c r="J675" s="133" t="s">
        <v>1317</v>
      </c>
      <c r="K675" s="21">
        <v>223.15</v>
      </c>
      <c r="L675" s="21">
        <v>0</v>
      </c>
      <c r="M675" s="5">
        <v>44501</v>
      </c>
    </row>
    <row r="676" spans="6:13" x14ac:dyDescent="0.25">
      <c r="F676" s="133" t="s">
        <v>1366</v>
      </c>
      <c r="G676" s="21">
        <v>360.09</v>
      </c>
      <c r="H676" s="5">
        <v>44501.543796296297</v>
      </c>
      <c r="I676" s="133"/>
      <c r="J676" s="133" t="s">
        <v>1326</v>
      </c>
      <c r="K676" s="21">
        <v>360.09</v>
      </c>
      <c r="L676" s="21">
        <v>0</v>
      </c>
      <c r="M676" s="5">
        <v>44501</v>
      </c>
    </row>
    <row r="677" spans="6:13" x14ac:dyDescent="0.25">
      <c r="F677" s="133" t="s">
        <v>1367</v>
      </c>
      <c r="G677" s="21">
        <v>187.78</v>
      </c>
      <c r="H677" s="5">
        <v>44501.544178240743</v>
      </c>
      <c r="I677" s="133"/>
      <c r="J677" s="133" t="s">
        <v>1313</v>
      </c>
      <c r="K677" s="21">
        <v>187.78</v>
      </c>
      <c r="L677" s="21">
        <v>0</v>
      </c>
      <c r="M677" s="5">
        <v>44501</v>
      </c>
    </row>
    <row r="678" spans="6:13" x14ac:dyDescent="0.25">
      <c r="F678" s="133" t="s">
        <v>1368</v>
      </c>
      <c r="G678" s="21">
        <v>382.56</v>
      </c>
      <c r="H678" s="5">
        <v>44501.544849537036</v>
      </c>
      <c r="I678" s="133"/>
      <c r="J678" s="133" t="s">
        <v>1329</v>
      </c>
      <c r="K678" s="21">
        <v>382.56</v>
      </c>
      <c r="L678" s="21">
        <v>0</v>
      </c>
      <c r="M678" s="5">
        <v>44501</v>
      </c>
    </row>
    <row r="679" spans="6:13" x14ac:dyDescent="0.25">
      <c r="F679" s="133" t="s">
        <v>1369</v>
      </c>
      <c r="G679" s="21">
        <v>364.05</v>
      </c>
      <c r="H679" s="5">
        <v>44501.545254629629</v>
      </c>
      <c r="I679" s="133"/>
      <c r="J679" s="133" t="s">
        <v>1327</v>
      </c>
      <c r="K679" s="21">
        <v>364.05</v>
      </c>
      <c r="L679" s="21">
        <v>0</v>
      </c>
      <c r="M679" s="5">
        <v>44501</v>
      </c>
    </row>
    <row r="680" spans="6:13" x14ac:dyDescent="0.25">
      <c r="F680" s="133" t="s">
        <v>1370</v>
      </c>
      <c r="G680" s="21">
        <v>327.67</v>
      </c>
      <c r="H680" s="5">
        <v>44501.545648148145</v>
      </c>
      <c r="I680" s="133"/>
      <c r="J680" s="133" t="s">
        <v>1325</v>
      </c>
      <c r="K680" s="21">
        <v>327.67</v>
      </c>
      <c r="L680" s="21">
        <v>0</v>
      </c>
      <c r="M680" s="5">
        <v>44501</v>
      </c>
    </row>
    <row r="681" spans="6:13" x14ac:dyDescent="0.25">
      <c r="F681" s="133" t="s">
        <v>1371</v>
      </c>
      <c r="G681" s="21">
        <v>365.28</v>
      </c>
      <c r="H681" s="5">
        <v>44501.545937499999</v>
      </c>
      <c r="I681" s="133"/>
      <c r="J681" s="133" t="s">
        <v>1328</v>
      </c>
      <c r="K681" s="21">
        <v>365.28</v>
      </c>
      <c r="L681" s="21">
        <v>0</v>
      </c>
      <c r="M681" s="5">
        <v>44501</v>
      </c>
    </row>
    <row r="682" spans="6:13" x14ac:dyDescent="0.25">
      <c r="F682" s="133" t="s">
        <v>1372</v>
      </c>
      <c r="G682" s="21">
        <v>307.33999999999997</v>
      </c>
      <c r="H682" s="5">
        <v>44501.546331018515</v>
      </c>
      <c r="I682" s="133"/>
      <c r="J682" s="133" t="s">
        <v>1324</v>
      </c>
      <c r="K682" s="21">
        <v>307.33999999999997</v>
      </c>
      <c r="L682" s="21">
        <v>59.99</v>
      </c>
      <c r="M682" s="5">
        <v>44501</v>
      </c>
    </row>
    <row r="683" spans="6:13" x14ac:dyDescent="0.25">
      <c r="F683" s="133" t="s">
        <v>1373</v>
      </c>
      <c r="G683" s="21">
        <v>200.82</v>
      </c>
      <c r="H683" s="5">
        <v>44501.546655092592</v>
      </c>
      <c r="I683" s="133"/>
      <c r="J683" s="133" t="s">
        <v>1314</v>
      </c>
      <c r="K683" s="21">
        <v>200.82</v>
      </c>
      <c r="L683" s="21">
        <v>0</v>
      </c>
      <c r="M683" s="5">
        <v>44501</v>
      </c>
    </row>
    <row r="684" spans="6:13" x14ac:dyDescent="0.25">
      <c r="F684" s="133" t="s">
        <v>1374</v>
      </c>
      <c r="G684" s="21">
        <v>254.99</v>
      </c>
      <c r="H684" s="5">
        <v>44501.546967592592</v>
      </c>
      <c r="I684" s="133"/>
      <c r="J684" s="133" t="s">
        <v>1320</v>
      </c>
      <c r="K684" s="21">
        <v>254.99</v>
      </c>
      <c r="L684" s="21">
        <v>0</v>
      </c>
      <c r="M684" s="5">
        <v>44501</v>
      </c>
    </row>
    <row r="685" spans="6:13" x14ac:dyDescent="0.25">
      <c r="F685" s="133" t="s">
        <v>1375</v>
      </c>
      <c r="G685" s="21">
        <v>3931.26</v>
      </c>
      <c r="H685" s="5">
        <v>44501.547291666669</v>
      </c>
      <c r="I685" s="133"/>
      <c r="J685" s="133" t="s">
        <v>1339</v>
      </c>
      <c r="K685" s="21">
        <v>3931.26</v>
      </c>
      <c r="L685" s="21">
        <v>44.99</v>
      </c>
      <c r="M685" s="5">
        <v>44501</v>
      </c>
    </row>
    <row r="686" spans="6:13" x14ac:dyDescent="0.25">
      <c r="F686" s="133" t="s">
        <v>1376</v>
      </c>
      <c r="G686" s="21">
        <v>206.18</v>
      </c>
      <c r="H686" s="5">
        <v>44501.547673611109</v>
      </c>
      <c r="I686" s="133"/>
      <c r="J686" s="133" t="s">
        <v>1315</v>
      </c>
      <c r="K686" s="21">
        <v>206.18</v>
      </c>
      <c r="L686" s="21">
        <v>0</v>
      </c>
      <c r="M686" s="5">
        <v>44501</v>
      </c>
    </row>
    <row r="687" spans="6:13" x14ac:dyDescent="0.25">
      <c r="F687" s="133" t="s">
        <v>1377</v>
      </c>
      <c r="G687" s="21">
        <v>263.35000000000002</v>
      </c>
      <c r="H687" s="5">
        <v>44501.548032407409</v>
      </c>
      <c r="I687" s="133"/>
      <c r="J687" s="133" t="s">
        <v>1322</v>
      </c>
      <c r="K687" s="21">
        <v>263.35000000000002</v>
      </c>
      <c r="L687" s="21">
        <v>0</v>
      </c>
      <c r="M687" s="5">
        <v>44501</v>
      </c>
    </row>
    <row r="688" spans="6:13" x14ac:dyDescent="0.25">
      <c r="F688" s="133" t="s">
        <v>1378</v>
      </c>
      <c r="G688" s="21">
        <v>244.88</v>
      </c>
      <c r="H688" s="5">
        <v>44501.548391203702</v>
      </c>
      <c r="I688" s="133"/>
      <c r="J688" s="133" t="s">
        <v>1319</v>
      </c>
      <c r="K688" s="21">
        <v>244.88</v>
      </c>
      <c r="L688" s="21">
        <v>0</v>
      </c>
      <c r="M688" s="5">
        <v>44501</v>
      </c>
    </row>
    <row r="689" spans="6:13" x14ac:dyDescent="0.25">
      <c r="F689" s="133" t="s">
        <v>1379</v>
      </c>
      <c r="G689" s="21">
        <v>222.2</v>
      </c>
      <c r="H689" s="5">
        <v>44501.548668981479</v>
      </c>
      <c r="I689" s="133"/>
      <c r="J689" s="133" t="s">
        <v>1316</v>
      </c>
      <c r="K689" s="21">
        <v>222.2</v>
      </c>
      <c r="L689" s="21">
        <v>0</v>
      </c>
      <c r="M689" s="5">
        <v>44501</v>
      </c>
    </row>
    <row r="690" spans="6:13" x14ac:dyDescent="0.25">
      <c r="F690" s="133" t="s">
        <v>1380</v>
      </c>
      <c r="G690" s="21">
        <v>5663.75</v>
      </c>
      <c r="H690" s="5">
        <v>44502.164479166669</v>
      </c>
      <c r="I690" s="133"/>
      <c r="J690" s="133" t="s">
        <v>1340</v>
      </c>
      <c r="K690" s="21">
        <v>5663.75</v>
      </c>
      <c r="L690" s="21">
        <v>0</v>
      </c>
      <c r="M690" s="5">
        <v>44502</v>
      </c>
    </row>
    <row r="691" spans="6:13" x14ac:dyDescent="0.25">
      <c r="F691" s="133" t="s">
        <v>1381</v>
      </c>
      <c r="G691" s="21">
        <v>59.99</v>
      </c>
      <c r="H691" s="5">
        <v>44502.164560185185</v>
      </c>
      <c r="I691" s="133"/>
      <c r="J691" s="133" t="s">
        <v>1340</v>
      </c>
      <c r="K691" s="21">
        <v>59.99</v>
      </c>
      <c r="L691" s="21">
        <v>0</v>
      </c>
      <c r="M691" s="5">
        <v>44502</v>
      </c>
    </row>
    <row r="692" spans="6:13" x14ac:dyDescent="0.25">
      <c r="F692" s="133" t="s">
        <v>1382</v>
      </c>
      <c r="G692" s="21">
        <v>340.91</v>
      </c>
      <c r="H692" s="5">
        <v>44503.730567129627</v>
      </c>
      <c r="I692" s="133"/>
      <c r="J692" s="133" t="s">
        <v>143</v>
      </c>
      <c r="K692" s="21">
        <v>340.91</v>
      </c>
      <c r="L692" s="21">
        <v>0</v>
      </c>
      <c r="M692" s="5">
        <v>44503</v>
      </c>
    </row>
    <row r="693" spans="6:13" x14ac:dyDescent="0.25">
      <c r="F693" s="133" t="s">
        <v>1383</v>
      </c>
      <c r="G693" s="21">
        <v>3956.48</v>
      </c>
      <c r="H693" s="5">
        <v>44503.731192129628</v>
      </c>
      <c r="I693" s="133"/>
      <c r="J693" s="133" t="s">
        <v>147</v>
      </c>
      <c r="K693" s="21">
        <v>3956.48</v>
      </c>
      <c r="L693" s="21">
        <v>0</v>
      </c>
      <c r="M693" s="5">
        <v>44503</v>
      </c>
    </row>
    <row r="694" spans="6:13" x14ac:dyDescent="0.25">
      <c r="F694" s="133" t="s">
        <v>1384</v>
      </c>
      <c r="G694" s="21">
        <v>682.54</v>
      </c>
      <c r="H694" s="5">
        <v>44503.731666666667</v>
      </c>
      <c r="I694" s="133"/>
      <c r="J694" s="133" t="s">
        <v>153</v>
      </c>
      <c r="K694" s="21">
        <v>682.54</v>
      </c>
      <c r="L694" s="21">
        <v>0</v>
      </c>
      <c r="M694" s="5">
        <v>44503</v>
      </c>
    </row>
    <row r="695" spans="6:13" x14ac:dyDescent="0.25">
      <c r="F695" s="133" t="s">
        <v>1385</v>
      </c>
      <c r="G695" s="21">
        <v>1923.9</v>
      </c>
      <c r="H695" s="5">
        <v>44503.732025462959</v>
      </c>
      <c r="I695" s="133"/>
      <c r="J695" s="133" t="s">
        <v>1282</v>
      </c>
      <c r="K695" s="21">
        <v>1923.9</v>
      </c>
      <c r="L695" s="21">
        <v>0</v>
      </c>
      <c r="M695" s="5">
        <v>44503</v>
      </c>
    </row>
    <row r="696" spans="6:13" x14ac:dyDescent="0.25">
      <c r="F696" s="133" t="s">
        <v>1386</v>
      </c>
      <c r="G696" s="21">
        <v>3384.98</v>
      </c>
      <c r="H696" s="5">
        <v>44503.741909722223</v>
      </c>
      <c r="I696" s="133"/>
      <c r="J696" s="133" t="s">
        <v>151</v>
      </c>
      <c r="K696" s="21">
        <v>3384.98</v>
      </c>
      <c r="L696" s="21">
        <v>0</v>
      </c>
      <c r="M696" s="5">
        <v>44503</v>
      </c>
    </row>
    <row r="697" spans="6:13" x14ac:dyDescent="0.25">
      <c r="F697" s="133" t="s">
        <v>1390</v>
      </c>
      <c r="G697" s="21">
        <v>16</v>
      </c>
      <c r="H697" s="5">
        <v>44507.161921296298</v>
      </c>
      <c r="I697" s="133"/>
      <c r="J697" s="133" t="s">
        <v>1391</v>
      </c>
      <c r="K697" s="21">
        <v>16</v>
      </c>
      <c r="L697" s="21">
        <v>0</v>
      </c>
      <c r="M697" s="5">
        <v>44507</v>
      </c>
    </row>
    <row r="698" spans="6:13" x14ac:dyDescent="0.25">
      <c r="F698" s="133" t="s">
        <v>1392</v>
      </c>
      <c r="G698" s="21">
        <v>4441.59</v>
      </c>
      <c r="H698" s="5">
        <v>44509.163275462961</v>
      </c>
      <c r="I698" s="133"/>
      <c r="J698" s="133" t="s">
        <v>1393</v>
      </c>
      <c r="K698" s="21">
        <v>4441.59</v>
      </c>
      <c r="L698" s="21">
        <v>0</v>
      </c>
      <c r="M698" s="5">
        <v>44509</v>
      </c>
    </row>
    <row r="699" spans="6:13" x14ac:dyDescent="0.25">
      <c r="F699" s="133" t="s">
        <v>1394</v>
      </c>
      <c r="G699" s="21">
        <v>299</v>
      </c>
      <c r="H699" s="5">
        <v>44510.162476851852</v>
      </c>
      <c r="I699" s="133"/>
      <c r="J699" s="133" t="s">
        <v>1395</v>
      </c>
      <c r="K699" s="21">
        <v>299</v>
      </c>
      <c r="L699" s="21">
        <v>0</v>
      </c>
      <c r="M699" s="5">
        <v>44510</v>
      </c>
    </row>
    <row r="700" spans="6:13" x14ac:dyDescent="0.25">
      <c r="F700" s="133" t="s">
        <v>1396</v>
      </c>
      <c r="G700" s="21">
        <v>1595.65</v>
      </c>
      <c r="H700" s="5">
        <v>44510.617407407408</v>
      </c>
      <c r="I700" s="133"/>
      <c r="J700" s="133" t="s">
        <v>143</v>
      </c>
      <c r="K700" s="21">
        <v>1595.65</v>
      </c>
      <c r="L700" s="21">
        <v>0</v>
      </c>
      <c r="M700" s="5">
        <v>44510</v>
      </c>
    </row>
    <row r="701" spans="6:13" x14ac:dyDescent="0.25">
      <c r="F701" s="133" t="s">
        <v>1397</v>
      </c>
      <c r="G701" s="21">
        <v>4331.3100000000004</v>
      </c>
      <c r="H701" s="5">
        <v>44510.618391203701</v>
      </c>
      <c r="I701" s="133"/>
      <c r="J701" s="133" t="s">
        <v>147</v>
      </c>
      <c r="K701" s="21">
        <v>4331.3100000000004</v>
      </c>
      <c r="L701" s="21">
        <v>0</v>
      </c>
      <c r="M701" s="5">
        <v>44510</v>
      </c>
    </row>
    <row r="702" spans="6:13" x14ac:dyDescent="0.25">
      <c r="F702" s="133" t="s">
        <v>1398</v>
      </c>
      <c r="G702" s="21">
        <v>17768.46</v>
      </c>
      <c r="H702" s="5">
        <v>44510.618796296294</v>
      </c>
      <c r="I702" s="133"/>
      <c r="J702" s="133" t="s">
        <v>1282</v>
      </c>
      <c r="K702" s="21">
        <v>17768.46</v>
      </c>
      <c r="L702" s="21">
        <v>0</v>
      </c>
      <c r="M702" s="5">
        <v>44510</v>
      </c>
    </row>
    <row r="703" spans="6:13" x14ac:dyDescent="0.25">
      <c r="F703" s="133" t="s">
        <v>1399</v>
      </c>
      <c r="G703" s="21">
        <v>1049.29</v>
      </c>
      <c r="H703" s="5">
        <v>44510.619780092595</v>
      </c>
      <c r="I703" s="133"/>
      <c r="J703" s="133" t="s">
        <v>143</v>
      </c>
      <c r="K703" s="21">
        <v>1049.29</v>
      </c>
      <c r="L703" s="21">
        <v>0</v>
      </c>
      <c r="M703" s="5">
        <v>44510</v>
      </c>
    </row>
    <row r="704" spans="6:13" x14ac:dyDescent="0.25">
      <c r="F704" s="133" t="s">
        <v>1400</v>
      </c>
      <c r="G704" s="21">
        <v>3035.96</v>
      </c>
      <c r="H704" s="5">
        <v>44510.620636574073</v>
      </c>
      <c r="I704" s="133"/>
      <c r="J704" s="133" t="s">
        <v>151</v>
      </c>
      <c r="K704" s="21">
        <v>3035.96</v>
      </c>
      <c r="L704" s="21">
        <v>0</v>
      </c>
      <c r="M704" s="5">
        <v>44510</v>
      </c>
    </row>
    <row r="705" spans="6:13" x14ac:dyDescent="0.25">
      <c r="F705" s="133" t="s">
        <v>1401</v>
      </c>
      <c r="G705" s="21">
        <v>271.75</v>
      </c>
      <c r="H705" s="5">
        <v>44510.621111111112</v>
      </c>
      <c r="I705" s="133"/>
      <c r="J705" s="133" t="s">
        <v>153</v>
      </c>
      <c r="K705" s="21">
        <v>271.75</v>
      </c>
      <c r="L705" s="21">
        <v>0</v>
      </c>
      <c r="M705" s="5">
        <v>44510</v>
      </c>
    </row>
    <row r="706" spans="6:13" x14ac:dyDescent="0.25">
      <c r="F706" s="133" t="s">
        <v>1402</v>
      </c>
      <c r="G706" s="21">
        <v>3828.65</v>
      </c>
      <c r="H706" s="5">
        <v>44510.622974537036</v>
      </c>
      <c r="I706" s="133"/>
      <c r="J706" s="133" t="s">
        <v>1403</v>
      </c>
      <c r="K706" s="21">
        <v>3828.65</v>
      </c>
      <c r="L706" s="21">
        <v>0</v>
      </c>
      <c r="M706" s="5">
        <v>44510</v>
      </c>
    </row>
    <row r="707" spans="6:13" x14ac:dyDescent="0.25">
      <c r="F707" s="133"/>
      <c r="G707" s="21"/>
      <c r="H707" s="5"/>
      <c r="I707" s="133"/>
      <c r="J707" s="133" t="s">
        <v>1404</v>
      </c>
      <c r="K707" s="21">
        <v>0</v>
      </c>
      <c r="L707" s="21">
        <v>4303.0200000000004</v>
      </c>
      <c r="M707" s="5">
        <v>44510</v>
      </c>
    </row>
    <row r="708" spans="6:13" x14ac:dyDescent="0.25">
      <c r="F708" s="133" t="s">
        <v>1405</v>
      </c>
      <c r="G708" s="21">
        <v>92</v>
      </c>
      <c r="H708" s="5">
        <v>44511.161990740744</v>
      </c>
      <c r="I708" s="133"/>
      <c r="J708" s="133" t="s">
        <v>1406</v>
      </c>
      <c r="K708" s="21">
        <v>92</v>
      </c>
      <c r="L708" s="21">
        <v>0</v>
      </c>
      <c r="M708" s="5">
        <v>44511</v>
      </c>
    </row>
    <row r="709" spans="6:13" x14ac:dyDescent="0.25">
      <c r="F709" s="133" t="s">
        <v>1409</v>
      </c>
      <c r="G709" s="21">
        <v>4549.25</v>
      </c>
      <c r="H709" s="5">
        <v>44516.165000000001</v>
      </c>
      <c r="I709" s="134"/>
      <c r="J709" s="133" t="s">
        <v>1410</v>
      </c>
      <c r="K709" s="21">
        <v>4549.25</v>
      </c>
      <c r="L709" s="21">
        <v>0</v>
      </c>
      <c r="M709" s="5">
        <v>44516</v>
      </c>
    </row>
    <row r="710" spans="6:13" x14ac:dyDescent="0.25">
      <c r="F710" s="133" t="s">
        <v>1411</v>
      </c>
      <c r="G710" s="21">
        <v>104.99</v>
      </c>
      <c r="H710" s="5">
        <v>44516.16510416667</v>
      </c>
      <c r="I710" s="134"/>
      <c r="J710" s="133" t="s">
        <v>1410</v>
      </c>
      <c r="K710" s="21">
        <v>104.99</v>
      </c>
      <c r="L710" s="21">
        <v>0</v>
      </c>
      <c r="M710" s="5">
        <v>44516</v>
      </c>
    </row>
    <row r="711" spans="6:13" x14ac:dyDescent="0.25">
      <c r="F711" s="133" t="s">
        <v>1412</v>
      </c>
      <c r="G711" s="21">
        <v>239.97</v>
      </c>
      <c r="H711" s="5">
        <v>44518.161909722221</v>
      </c>
      <c r="I711" s="134"/>
      <c r="J711" s="133" t="s">
        <v>1413</v>
      </c>
      <c r="K711" s="21">
        <v>239.97</v>
      </c>
      <c r="L711" s="21">
        <v>0</v>
      </c>
      <c r="M711" s="5">
        <v>44518</v>
      </c>
    </row>
    <row r="712" spans="6:13" x14ac:dyDescent="0.25">
      <c r="F712" s="133" t="s">
        <v>1414</v>
      </c>
      <c r="G712" s="21">
        <v>3854.48</v>
      </c>
      <c r="H712" s="5">
        <v>44518.409085648149</v>
      </c>
      <c r="I712" s="134"/>
      <c r="J712" s="133" t="s">
        <v>143</v>
      </c>
      <c r="K712" s="21">
        <v>3854.48</v>
      </c>
      <c r="L712" s="21">
        <v>0</v>
      </c>
      <c r="M712" s="5">
        <v>44518</v>
      </c>
    </row>
    <row r="713" spans="6:13" x14ac:dyDescent="0.25">
      <c r="F713" s="133" t="s">
        <v>1415</v>
      </c>
      <c r="G713" s="21">
        <v>2845.21</v>
      </c>
      <c r="H713" s="5">
        <v>44518.410115740742</v>
      </c>
      <c r="I713" s="134"/>
      <c r="J713" s="133" t="s">
        <v>1416</v>
      </c>
      <c r="K713" s="21">
        <v>2845.21</v>
      </c>
      <c r="L713" s="21">
        <v>2856.81</v>
      </c>
      <c r="M713" s="5">
        <v>44518</v>
      </c>
    </row>
    <row r="714" spans="6:13" x14ac:dyDescent="0.25">
      <c r="F714" s="133" t="s">
        <v>1417</v>
      </c>
      <c r="G714" s="21">
        <v>2828.58</v>
      </c>
      <c r="H714" s="5">
        <v>44518.411666666667</v>
      </c>
      <c r="I714" s="134"/>
      <c r="J714" s="133" t="s">
        <v>1418</v>
      </c>
      <c r="K714" s="21">
        <v>2828.58</v>
      </c>
      <c r="L714" s="21">
        <v>0</v>
      </c>
      <c r="M714" s="5">
        <v>44518</v>
      </c>
    </row>
    <row r="715" spans="6:13" x14ac:dyDescent="0.25">
      <c r="F715" s="133" t="s">
        <v>1419</v>
      </c>
      <c r="G715" s="21">
        <v>2483.96</v>
      </c>
      <c r="H715" s="5">
        <v>44518.412222222221</v>
      </c>
      <c r="I715" s="134"/>
      <c r="J715" s="133" t="s">
        <v>1420</v>
      </c>
      <c r="K715" s="21">
        <v>2483.96</v>
      </c>
      <c r="L715" s="21">
        <v>9.99</v>
      </c>
      <c r="M715" s="5">
        <v>44518</v>
      </c>
    </row>
    <row r="716" spans="6:13" x14ac:dyDescent="0.25">
      <c r="F716" s="133" t="s">
        <v>1421</v>
      </c>
      <c r="G716" s="21">
        <v>9975</v>
      </c>
      <c r="H716" s="5">
        <v>44518.457453703704</v>
      </c>
      <c r="I716" s="134"/>
      <c r="J716" s="133" t="s">
        <v>1422</v>
      </c>
      <c r="K716" s="21">
        <v>9975</v>
      </c>
      <c r="L716" s="21"/>
      <c r="M716" s="5">
        <v>44518</v>
      </c>
    </row>
    <row r="717" spans="6:13" x14ac:dyDescent="0.25">
      <c r="F717" s="133" t="s">
        <v>1423</v>
      </c>
      <c r="G717" s="21">
        <v>11559.43</v>
      </c>
      <c r="H717" s="5">
        <v>44518.939560185187</v>
      </c>
      <c r="I717" s="134"/>
      <c r="J717" s="133" t="s">
        <v>1424</v>
      </c>
      <c r="K717" s="21">
        <v>11559.43</v>
      </c>
      <c r="L717" s="21">
        <v>0</v>
      </c>
      <c r="M717" s="5">
        <v>44518</v>
      </c>
    </row>
    <row r="718" spans="6:13" x14ac:dyDescent="0.25">
      <c r="F718" s="133" t="s">
        <v>1425</v>
      </c>
      <c r="G718" s="21">
        <v>350.09</v>
      </c>
      <c r="H718" s="5">
        <v>44518.941064814811</v>
      </c>
      <c r="I718" s="134"/>
      <c r="J718" s="133" t="s">
        <v>153</v>
      </c>
      <c r="K718" s="21">
        <v>350.09</v>
      </c>
      <c r="L718" s="21">
        <v>0</v>
      </c>
      <c r="M718" s="5">
        <v>44518</v>
      </c>
    </row>
    <row r="719" spans="6:13" x14ac:dyDescent="0.25">
      <c r="F719" s="133" t="s">
        <v>1426</v>
      </c>
      <c r="G719" s="21">
        <v>784.63</v>
      </c>
      <c r="H719" s="5">
        <v>44518.941516203704</v>
      </c>
      <c r="I719" s="134"/>
      <c r="J719" s="133" t="s">
        <v>1427</v>
      </c>
      <c r="K719" s="21">
        <v>784.63</v>
      </c>
      <c r="L719" s="21">
        <v>0</v>
      </c>
      <c r="M719" s="5">
        <v>44518</v>
      </c>
    </row>
    <row r="720" spans="6:13" x14ac:dyDescent="0.25">
      <c r="F720" s="133" t="s">
        <v>1428</v>
      </c>
      <c r="G720" s="21">
        <v>4051.35</v>
      </c>
      <c r="H720" s="5">
        <v>44518.942291666666</v>
      </c>
      <c r="I720" s="134"/>
      <c r="J720" s="133" t="s">
        <v>151</v>
      </c>
      <c r="K720" s="21">
        <v>4051.35</v>
      </c>
      <c r="L720" s="21">
        <v>0</v>
      </c>
      <c r="M720" s="5">
        <v>44518</v>
      </c>
    </row>
    <row r="721" spans="6:13" x14ac:dyDescent="0.25">
      <c r="F721" s="133" t="s">
        <v>1429</v>
      </c>
      <c r="G721" s="21">
        <v>14703.07</v>
      </c>
      <c r="H721" s="5">
        <v>44518.943055555559</v>
      </c>
      <c r="I721" s="134"/>
      <c r="J721" s="133" t="s">
        <v>1430</v>
      </c>
      <c r="K721" s="21">
        <v>14703.07</v>
      </c>
      <c r="L721" s="21">
        <v>47.45</v>
      </c>
      <c r="M721" s="5">
        <v>44518</v>
      </c>
    </row>
    <row r="722" spans="6:13" x14ac:dyDescent="0.25">
      <c r="F722" s="133" t="s">
        <v>1431</v>
      </c>
      <c r="G722" s="21">
        <v>4550.6000000000004</v>
      </c>
      <c r="H722" s="5">
        <v>44518.972349537034</v>
      </c>
      <c r="I722" s="134"/>
      <c r="J722" s="133" t="s">
        <v>1432</v>
      </c>
      <c r="K722" s="21">
        <v>4550.6000000000004</v>
      </c>
      <c r="L722" s="21">
        <v>0</v>
      </c>
      <c r="M722" s="5">
        <v>44518</v>
      </c>
    </row>
    <row r="723" spans="6:13" x14ac:dyDescent="0.25">
      <c r="F723" s="133" t="s">
        <v>1433</v>
      </c>
      <c r="G723" s="21">
        <v>16992.900000000001</v>
      </c>
      <c r="H723" s="5">
        <v>44518.978981481479</v>
      </c>
      <c r="I723" s="134"/>
      <c r="J723" s="133" t="s">
        <v>248</v>
      </c>
      <c r="K723" s="21">
        <v>16992.900000000001</v>
      </c>
      <c r="L723" s="21">
        <v>0</v>
      </c>
      <c r="M723" s="5">
        <v>44518</v>
      </c>
    </row>
    <row r="724" spans="6:13" x14ac:dyDescent="0.25">
      <c r="F724" s="133" t="s">
        <v>1434</v>
      </c>
      <c r="G724" s="21">
        <v>656.45</v>
      </c>
      <c r="H724" s="5">
        <v>44519.001423611109</v>
      </c>
      <c r="I724" s="134"/>
      <c r="J724" s="133" t="s">
        <v>1435</v>
      </c>
      <c r="K724" s="21">
        <v>656.45</v>
      </c>
      <c r="L724" s="21">
        <v>0</v>
      </c>
      <c r="M724" s="5">
        <v>44519</v>
      </c>
    </row>
    <row r="725" spans="6:13" x14ac:dyDescent="0.25">
      <c r="F725" s="133" t="s">
        <v>1436</v>
      </c>
      <c r="G725" s="21">
        <v>1950</v>
      </c>
      <c r="H725" s="5">
        <v>44522.16300925926</v>
      </c>
      <c r="I725" s="134"/>
      <c r="J725" s="133" t="s">
        <v>1437</v>
      </c>
      <c r="K725" s="21">
        <v>1950</v>
      </c>
      <c r="L725" s="21">
        <v>0</v>
      </c>
      <c r="M725" s="5">
        <v>44522</v>
      </c>
    </row>
    <row r="726" spans="6:13" x14ac:dyDescent="0.25">
      <c r="F726" s="133" t="s">
        <v>1438</v>
      </c>
      <c r="G726" s="21">
        <v>4681.49</v>
      </c>
      <c r="H726" s="5">
        <v>44523.166701388887</v>
      </c>
      <c r="I726" s="134"/>
      <c r="J726" s="133" t="s">
        <v>1439</v>
      </c>
      <c r="K726" s="21">
        <v>4681.49</v>
      </c>
      <c r="L726" s="21">
        <v>0</v>
      </c>
      <c r="M726" s="5">
        <v>44523</v>
      </c>
    </row>
    <row r="727" spans="6:13" x14ac:dyDescent="0.25">
      <c r="F727" s="133" t="s">
        <v>1440</v>
      </c>
      <c r="G727" s="21">
        <v>1246.33</v>
      </c>
      <c r="H727" s="5">
        <v>44523.364074074074</v>
      </c>
      <c r="I727" s="134"/>
      <c r="J727" s="133" t="s">
        <v>143</v>
      </c>
      <c r="K727" s="21">
        <v>1246.33</v>
      </c>
      <c r="L727" s="21">
        <v>0</v>
      </c>
      <c r="M727" s="5">
        <v>44523</v>
      </c>
    </row>
    <row r="728" spans="6:13" x14ac:dyDescent="0.25">
      <c r="F728" s="133" t="s">
        <v>1441</v>
      </c>
      <c r="G728" s="21">
        <v>12.99</v>
      </c>
      <c r="H728" s="5">
        <v>44529.161979166667</v>
      </c>
      <c r="I728" s="134"/>
      <c r="J728" s="133" t="s">
        <v>1442</v>
      </c>
      <c r="K728" s="21">
        <v>12.99</v>
      </c>
      <c r="L728" s="21">
        <v>0</v>
      </c>
      <c r="M728" s="5">
        <v>44529</v>
      </c>
    </row>
    <row r="729" spans="6:13" x14ac:dyDescent="0.25">
      <c r="F729" s="133" t="s">
        <v>1443</v>
      </c>
      <c r="G729" s="21">
        <v>3343.86</v>
      </c>
      <c r="H729" s="5">
        <v>44530.163611111115</v>
      </c>
      <c r="I729" s="134"/>
      <c r="J729" s="133" t="s">
        <v>1444</v>
      </c>
      <c r="K729" s="21">
        <v>3343.86</v>
      </c>
      <c r="L729" s="21">
        <v>0</v>
      </c>
      <c r="M729" s="5">
        <v>44530</v>
      </c>
    </row>
    <row r="730" spans="6:13" x14ac:dyDescent="0.25">
      <c r="F730" s="133" t="s">
        <v>1445</v>
      </c>
      <c r="G730" s="21">
        <v>75.34</v>
      </c>
      <c r="H730" s="5">
        <v>44530.163645833331</v>
      </c>
      <c r="I730" s="134"/>
      <c r="J730" s="133" t="s">
        <v>1444</v>
      </c>
      <c r="K730" s="21">
        <v>75.34</v>
      </c>
      <c r="L730" s="21">
        <v>0</v>
      </c>
      <c r="M730" s="5">
        <v>44530</v>
      </c>
    </row>
    <row r="731" spans="6:13" x14ac:dyDescent="0.25">
      <c r="F731" s="133" t="s">
        <v>1446</v>
      </c>
      <c r="G731" s="21">
        <v>3498.76</v>
      </c>
      <c r="H731" s="5">
        <v>44530.566574074073</v>
      </c>
      <c r="I731" s="134"/>
      <c r="J731" s="133" t="s">
        <v>143</v>
      </c>
      <c r="K731" s="21">
        <v>3498.76</v>
      </c>
      <c r="L731" s="21">
        <v>0</v>
      </c>
      <c r="M731" s="5">
        <v>44530</v>
      </c>
    </row>
    <row r="732" spans="6:13" x14ac:dyDescent="0.25">
      <c r="F732" s="133" t="s">
        <v>1447</v>
      </c>
      <c r="G732" s="21">
        <v>5866.24</v>
      </c>
      <c r="H732" s="5">
        <v>44530.571215277778</v>
      </c>
      <c r="I732" s="134"/>
      <c r="J732" s="133" t="s">
        <v>1448</v>
      </c>
      <c r="K732" s="21">
        <v>5866.24</v>
      </c>
      <c r="L732" s="21">
        <v>0</v>
      </c>
      <c r="M732" s="5">
        <v>44530</v>
      </c>
    </row>
    <row r="733" spans="6:13" x14ac:dyDescent="0.25">
      <c r="F733" s="133" t="s">
        <v>1449</v>
      </c>
      <c r="G733" s="21">
        <v>1433.21</v>
      </c>
      <c r="H733" s="5">
        <v>44530.571574074071</v>
      </c>
      <c r="I733" s="134"/>
      <c r="J733" s="133" t="s">
        <v>1450</v>
      </c>
      <c r="K733" s="21">
        <v>1433.21</v>
      </c>
      <c r="L733" s="21">
        <v>424.21</v>
      </c>
      <c r="M733" s="5">
        <v>44530</v>
      </c>
    </row>
    <row r="734" spans="6:13" x14ac:dyDescent="0.25">
      <c r="F734" s="133" t="s">
        <v>1451</v>
      </c>
      <c r="G734" s="21">
        <v>1945.99</v>
      </c>
      <c r="H734" s="5">
        <v>44530.571979166663</v>
      </c>
      <c r="I734" s="134"/>
      <c r="J734" s="133" t="s">
        <v>1452</v>
      </c>
      <c r="K734" s="21">
        <v>1945.99</v>
      </c>
      <c r="L734" s="21">
        <v>0</v>
      </c>
      <c r="M734" s="5">
        <v>44530</v>
      </c>
    </row>
    <row r="735" spans="6:13" x14ac:dyDescent="0.25">
      <c r="F735" s="133" t="s">
        <v>1453</v>
      </c>
      <c r="G735" s="21">
        <v>91.53</v>
      </c>
      <c r="H735" s="5">
        <v>44530.57298611111</v>
      </c>
      <c r="I735" s="134"/>
      <c r="J735" s="133" t="s">
        <v>1454</v>
      </c>
      <c r="K735" s="21">
        <v>91.53</v>
      </c>
      <c r="L735" s="21">
        <v>0</v>
      </c>
      <c r="M735" s="5">
        <v>44530</v>
      </c>
    </row>
    <row r="736" spans="6:13" x14ac:dyDescent="0.25">
      <c r="F736" s="133" t="s">
        <v>1455</v>
      </c>
      <c r="G736" s="21">
        <v>480.49</v>
      </c>
      <c r="H736" s="5">
        <v>44530.573773148149</v>
      </c>
      <c r="I736" s="134"/>
      <c r="J736" s="133" t="s">
        <v>1435</v>
      </c>
      <c r="K736" s="21">
        <v>480.49</v>
      </c>
      <c r="L736" s="21">
        <v>0</v>
      </c>
      <c r="M736" s="5">
        <v>44530</v>
      </c>
    </row>
    <row r="737" spans="6:13" x14ac:dyDescent="0.25">
      <c r="F737" s="133" t="s">
        <v>1456</v>
      </c>
      <c r="G737" s="21">
        <v>518.64</v>
      </c>
      <c r="H737" s="5">
        <v>44530.577604166669</v>
      </c>
      <c r="I737" s="134"/>
      <c r="J737" s="133" t="s">
        <v>1457</v>
      </c>
      <c r="K737" s="21">
        <v>518.64</v>
      </c>
      <c r="L737" s="21">
        <v>0</v>
      </c>
      <c r="M737" s="5">
        <v>44530</v>
      </c>
    </row>
    <row r="738" spans="6:13" x14ac:dyDescent="0.25">
      <c r="F738" s="133" t="s">
        <v>1458</v>
      </c>
      <c r="G738" s="21">
        <v>435.91</v>
      </c>
      <c r="H738" s="5">
        <v>44530.578194444446</v>
      </c>
      <c r="I738" s="134"/>
      <c r="J738" s="133" t="s">
        <v>1459</v>
      </c>
      <c r="K738" s="21">
        <v>435.91</v>
      </c>
      <c r="L738" s="21">
        <v>0</v>
      </c>
      <c r="M738" s="5">
        <v>44530</v>
      </c>
    </row>
    <row r="739" spans="6:13" x14ac:dyDescent="0.25">
      <c r="F739" s="133" t="s">
        <v>1460</v>
      </c>
      <c r="G739" s="21">
        <v>742.55</v>
      </c>
      <c r="H739" s="5">
        <v>44530.582187499997</v>
      </c>
      <c r="I739" s="134"/>
      <c r="J739" s="133" t="s">
        <v>488</v>
      </c>
      <c r="K739" s="21">
        <v>742.55</v>
      </c>
      <c r="L739" s="21">
        <v>0</v>
      </c>
      <c r="M739" s="5">
        <v>44530</v>
      </c>
    </row>
    <row r="740" spans="6:13" x14ac:dyDescent="0.25">
      <c r="F740" s="133" t="s">
        <v>1461</v>
      </c>
      <c r="G740" s="21">
        <v>2177.98</v>
      </c>
      <c r="H740" s="5">
        <v>44530.622453703705</v>
      </c>
      <c r="I740" s="134"/>
      <c r="J740" s="133" t="s">
        <v>195</v>
      </c>
      <c r="K740" s="21">
        <v>2177.98</v>
      </c>
      <c r="L740" s="21">
        <v>0</v>
      </c>
      <c r="M740" s="5">
        <v>44530</v>
      </c>
    </row>
    <row r="741" spans="6:13" x14ac:dyDescent="0.25">
      <c r="F741" s="133" t="s">
        <v>1462</v>
      </c>
      <c r="G741" s="21">
        <v>195.88</v>
      </c>
      <c r="H741" s="5">
        <v>44530.69222222222</v>
      </c>
      <c r="I741" s="134"/>
      <c r="J741" s="133" t="s">
        <v>410</v>
      </c>
      <c r="K741" s="21">
        <v>195.88</v>
      </c>
      <c r="L741" s="21">
        <v>0</v>
      </c>
      <c r="M741" s="5">
        <v>44530</v>
      </c>
    </row>
    <row r="742" spans="6:13" x14ac:dyDescent="0.25">
      <c r="F742" s="133" t="s">
        <v>1463</v>
      </c>
      <c r="G742" s="21">
        <v>356.41</v>
      </c>
      <c r="H742" s="5">
        <v>44530.692546296297</v>
      </c>
      <c r="I742" s="134"/>
      <c r="J742" s="133" t="s">
        <v>1464</v>
      </c>
      <c r="K742" s="21">
        <v>356.41</v>
      </c>
      <c r="L742" s="21">
        <v>0</v>
      </c>
      <c r="M742" s="5">
        <v>44530</v>
      </c>
    </row>
    <row r="743" spans="6:13" x14ac:dyDescent="0.25">
      <c r="F743" s="133" t="s">
        <v>1465</v>
      </c>
      <c r="G743" s="21">
        <v>351.95</v>
      </c>
      <c r="H743" s="5">
        <v>44530.693009259259</v>
      </c>
      <c r="I743" s="134"/>
      <c r="J743" s="133" t="s">
        <v>1137</v>
      </c>
      <c r="K743" s="21">
        <v>351.95</v>
      </c>
      <c r="L743" s="21">
        <v>0</v>
      </c>
      <c r="M743" s="5">
        <v>44530</v>
      </c>
    </row>
    <row r="744" spans="6:13" x14ac:dyDescent="0.25">
      <c r="F744" s="133" t="s">
        <v>1466</v>
      </c>
      <c r="G744" s="21">
        <v>8582.76</v>
      </c>
      <c r="H744" s="5">
        <v>44530.693483796298</v>
      </c>
      <c r="I744" s="134"/>
      <c r="J744" s="133" t="s">
        <v>151</v>
      </c>
      <c r="K744" s="21">
        <v>8582.76</v>
      </c>
      <c r="L744" s="21">
        <v>0</v>
      </c>
      <c r="M744" s="5">
        <v>44530</v>
      </c>
    </row>
    <row r="745" spans="6:13" x14ac:dyDescent="0.25">
      <c r="F745" s="133" t="s">
        <v>1467</v>
      </c>
      <c r="G745" s="21">
        <v>976.04</v>
      </c>
      <c r="H745" s="5">
        <v>44530.693796296298</v>
      </c>
      <c r="I745" s="134"/>
      <c r="J745" s="133" t="s">
        <v>490</v>
      </c>
      <c r="K745" s="21">
        <v>976.04</v>
      </c>
      <c r="L745" s="21">
        <v>0</v>
      </c>
      <c r="M745" s="5">
        <v>44530</v>
      </c>
    </row>
    <row r="746" spans="6:13" x14ac:dyDescent="0.25">
      <c r="F746" s="133" t="s">
        <v>1468</v>
      </c>
      <c r="G746" s="21">
        <v>499.08</v>
      </c>
      <c r="H746" s="5">
        <v>44530.696886574071</v>
      </c>
      <c r="I746" s="134"/>
      <c r="J746" s="133" t="s">
        <v>1469</v>
      </c>
      <c r="K746" s="21">
        <v>499.08</v>
      </c>
      <c r="L746" s="21">
        <v>0</v>
      </c>
      <c r="M746" s="5">
        <v>44530</v>
      </c>
    </row>
    <row r="747" spans="6:13" x14ac:dyDescent="0.25">
      <c r="F747" s="133" t="s">
        <v>1470</v>
      </c>
      <c r="G747" s="21">
        <v>550.79999999999995</v>
      </c>
      <c r="H747" s="5">
        <v>44530.697152777779</v>
      </c>
      <c r="I747" s="134"/>
      <c r="J747" s="133" t="s">
        <v>1471</v>
      </c>
      <c r="K747" s="21">
        <v>550.79999999999995</v>
      </c>
      <c r="L747" s="21">
        <v>0</v>
      </c>
      <c r="M747" s="5">
        <v>44530</v>
      </c>
    </row>
    <row r="748" spans="6:13" x14ac:dyDescent="0.25">
      <c r="F748" s="133" t="s">
        <v>1472</v>
      </c>
      <c r="G748" s="21">
        <v>720.68</v>
      </c>
      <c r="H748" s="5">
        <v>44530.697453703702</v>
      </c>
      <c r="I748" s="134"/>
      <c r="J748" s="133" t="s">
        <v>618</v>
      </c>
      <c r="K748" s="21">
        <v>720.68</v>
      </c>
      <c r="L748" s="21">
        <v>0</v>
      </c>
      <c r="M748" s="5">
        <v>44530</v>
      </c>
    </row>
    <row r="749" spans="6:13" x14ac:dyDescent="0.25">
      <c r="F749" s="133" t="s">
        <v>1473</v>
      </c>
      <c r="G749" s="21">
        <v>27.98</v>
      </c>
      <c r="H749" s="5">
        <v>44530.697685185187</v>
      </c>
      <c r="I749" s="134"/>
      <c r="J749" s="133" t="s">
        <v>1474</v>
      </c>
      <c r="K749" s="21">
        <v>27.98</v>
      </c>
      <c r="L749" s="21">
        <v>0</v>
      </c>
      <c r="M749" s="5">
        <v>44530</v>
      </c>
    </row>
    <row r="750" spans="6:13" x14ac:dyDescent="0.25">
      <c r="F750" s="133" t="s">
        <v>1475</v>
      </c>
      <c r="G750" s="21">
        <v>33.56</v>
      </c>
      <c r="H750" s="5">
        <v>44530.697962962964</v>
      </c>
      <c r="I750" s="134"/>
      <c r="J750" s="133" t="s">
        <v>1476</v>
      </c>
      <c r="K750" s="21">
        <v>33.56</v>
      </c>
      <c r="L750" s="21">
        <v>0</v>
      </c>
      <c r="M750" s="5">
        <v>44530</v>
      </c>
    </row>
    <row r="751" spans="6:13" x14ac:dyDescent="0.25">
      <c r="F751" s="133" t="s">
        <v>1477</v>
      </c>
      <c r="G751" s="21">
        <v>199.05</v>
      </c>
      <c r="H751" s="5">
        <v>44530.698379629626</v>
      </c>
      <c r="I751" s="134"/>
      <c r="J751" s="133" t="s">
        <v>1478</v>
      </c>
      <c r="K751" s="21">
        <v>199.05</v>
      </c>
      <c r="L751" s="21">
        <v>0</v>
      </c>
      <c r="M751" s="5">
        <v>44530</v>
      </c>
    </row>
    <row r="752" spans="6:13" x14ac:dyDescent="0.25">
      <c r="F752" s="133" t="s">
        <v>1479</v>
      </c>
      <c r="G752" s="21">
        <v>210.66</v>
      </c>
      <c r="H752" s="5">
        <v>44530.698657407411</v>
      </c>
      <c r="I752" s="134"/>
      <c r="J752" s="133" t="s">
        <v>1480</v>
      </c>
      <c r="K752" s="21">
        <v>210.66</v>
      </c>
      <c r="L752" s="21">
        <v>0</v>
      </c>
      <c r="M752" s="5">
        <v>44530</v>
      </c>
    </row>
    <row r="753" spans="6:13" x14ac:dyDescent="0.25">
      <c r="F753" s="133" t="s">
        <v>1481</v>
      </c>
      <c r="G753" s="21">
        <v>296.72000000000003</v>
      </c>
      <c r="H753" s="5">
        <v>44530.698969907404</v>
      </c>
      <c r="I753" s="134"/>
      <c r="J753" s="133" t="s">
        <v>782</v>
      </c>
      <c r="K753" s="21">
        <v>296.72000000000003</v>
      </c>
      <c r="L753" s="21">
        <v>0</v>
      </c>
      <c r="M753" s="5">
        <v>44530</v>
      </c>
    </row>
    <row r="754" spans="6:13" x14ac:dyDescent="0.25">
      <c r="F754" s="133" t="s">
        <v>1482</v>
      </c>
      <c r="G754" s="21">
        <v>20079.89</v>
      </c>
      <c r="H754" s="5">
        <v>44530.705150462964</v>
      </c>
      <c r="I754" s="134"/>
      <c r="J754" s="133" t="s">
        <v>1483</v>
      </c>
      <c r="K754" s="21">
        <v>20079.89</v>
      </c>
      <c r="L754" s="21">
        <v>0</v>
      </c>
      <c r="M754" s="5">
        <v>44530</v>
      </c>
    </row>
    <row r="755" spans="6:13" x14ac:dyDescent="0.25">
      <c r="F755" s="133" t="s">
        <v>1484</v>
      </c>
      <c r="G755" s="21">
        <v>358.36</v>
      </c>
      <c r="H755" s="5">
        <v>44530.705428240741</v>
      </c>
      <c r="I755" s="134"/>
      <c r="J755" s="133" t="s">
        <v>1485</v>
      </c>
      <c r="K755" s="21">
        <v>358.36</v>
      </c>
      <c r="L755" s="21">
        <v>0</v>
      </c>
      <c r="M755" s="5">
        <v>44530</v>
      </c>
    </row>
    <row r="756" spans="6:13" x14ac:dyDescent="0.25">
      <c r="F756" s="133" t="s">
        <v>1486</v>
      </c>
      <c r="G756" s="21">
        <v>202.18</v>
      </c>
      <c r="H756" s="5">
        <v>44530.705717592595</v>
      </c>
      <c r="I756" s="134"/>
      <c r="J756" s="133" t="s">
        <v>1487</v>
      </c>
      <c r="K756" s="21">
        <v>202.18</v>
      </c>
      <c r="L756" s="21">
        <v>0</v>
      </c>
      <c r="M756" s="5">
        <v>44530</v>
      </c>
    </row>
    <row r="757" spans="6:13" x14ac:dyDescent="0.25">
      <c r="F757" s="133" t="s">
        <v>1488</v>
      </c>
      <c r="G757" s="21">
        <v>301.83</v>
      </c>
      <c r="H757" s="5">
        <v>44530.706076388888</v>
      </c>
      <c r="I757" s="134"/>
      <c r="J757" s="133" t="s">
        <v>1489</v>
      </c>
      <c r="K757" s="21">
        <v>301.83</v>
      </c>
      <c r="L757" s="21">
        <v>9.99</v>
      </c>
      <c r="M757" s="5">
        <v>44530</v>
      </c>
    </row>
    <row r="758" spans="6:13" x14ac:dyDescent="0.25">
      <c r="F758" s="133" t="s">
        <v>1490</v>
      </c>
      <c r="G758" s="21">
        <v>359.21</v>
      </c>
      <c r="H758" s="5">
        <v>44530.706747685188</v>
      </c>
      <c r="I758" s="134"/>
      <c r="J758" s="133" t="s">
        <v>1491</v>
      </c>
      <c r="K758" s="21">
        <v>359.21</v>
      </c>
      <c r="L758" s="21">
        <v>0</v>
      </c>
      <c r="M758" s="5">
        <v>44530</v>
      </c>
    </row>
    <row r="759" spans="6:13" x14ac:dyDescent="0.25">
      <c r="F759" s="133" t="s">
        <v>1492</v>
      </c>
      <c r="G759" s="21">
        <v>368.41</v>
      </c>
      <c r="H759" s="5">
        <v>44530.707025462965</v>
      </c>
      <c r="I759" s="134"/>
      <c r="J759" s="133" t="s">
        <v>1493</v>
      </c>
      <c r="K759" s="21">
        <v>368.41</v>
      </c>
      <c r="L759" s="21">
        <v>0</v>
      </c>
      <c r="M759" s="5">
        <v>44530</v>
      </c>
    </row>
    <row r="760" spans="6:13" x14ac:dyDescent="0.25">
      <c r="F760" s="133" t="s">
        <v>1494</v>
      </c>
      <c r="G760" s="21">
        <v>385.65</v>
      </c>
      <c r="H760" s="5">
        <v>44530.707268518519</v>
      </c>
      <c r="I760" s="134"/>
      <c r="J760" s="133" t="s">
        <v>1495</v>
      </c>
      <c r="K760" s="21">
        <v>385.65</v>
      </c>
      <c r="L760" s="21">
        <v>0</v>
      </c>
      <c r="M760" s="5">
        <v>44530</v>
      </c>
    </row>
    <row r="761" spans="6:13" x14ac:dyDescent="0.25">
      <c r="F761" s="133" t="s">
        <v>1496</v>
      </c>
      <c r="G761" s="21">
        <v>5476.68</v>
      </c>
      <c r="H761" s="5">
        <v>44530.986134259256</v>
      </c>
      <c r="I761" s="134"/>
      <c r="J761" s="133" t="s">
        <v>1497</v>
      </c>
      <c r="K761" s="21">
        <v>5476.68</v>
      </c>
      <c r="L761" s="21">
        <v>0</v>
      </c>
      <c r="M761" s="5">
        <v>44530</v>
      </c>
    </row>
    <row r="762" spans="6:13" x14ac:dyDescent="0.25">
      <c r="F762" s="133" t="s">
        <v>1498</v>
      </c>
      <c r="G762" s="21">
        <v>6973.11</v>
      </c>
      <c r="H762" s="5">
        <v>44530.989907407406</v>
      </c>
      <c r="I762" s="134"/>
      <c r="J762" s="133" t="s">
        <v>1499</v>
      </c>
      <c r="K762" s="21">
        <v>6973.11</v>
      </c>
      <c r="L762" s="21">
        <v>26.97</v>
      </c>
      <c r="M762" s="5">
        <v>44530</v>
      </c>
    </row>
    <row r="763" spans="6:13" x14ac:dyDescent="0.25">
      <c r="F763" s="133" t="s">
        <v>1500</v>
      </c>
      <c r="G763" s="21">
        <v>193.5</v>
      </c>
      <c r="H763" s="5">
        <v>44532.161990740744</v>
      </c>
      <c r="I763" s="134"/>
      <c r="J763" s="133" t="s">
        <v>1501</v>
      </c>
      <c r="K763" s="21">
        <v>193.5</v>
      </c>
      <c r="L763" s="21">
        <v>0</v>
      </c>
      <c r="M763" s="5">
        <v>44532</v>
      </c>
    </row>
    <row r="764" spans="6:13" x14ac:dyDescent="0.25">
      <c r="F764" s="133" t="s">
        <v>1502</v>
      </c>
      <c r="G764" s="21">
        <v>40</v>
      </c>
      <c r="H764" s="5">
        <v>44534.162141203706</v>
      </c>
      <c r="I764" s="134"/>
      <c r="J764" s="133" t="s">
        <v>1503</v>
      </c>
      <c r="K764" s="21">
        <v>40</v>
      </c>
      <c r="L764" s="21">
        <v>0</v>
      </c>
      <c r="M764" s="5">
        <v>44534</v>
      </c>
    </row>
    <row r="765" spans="6:13" x14ac:dyDescent="0.25">
      <c r="F765" s="133" t="s">
        <v>1504</v>
      </c>
      <c r="G765" s="21">
        <v>19.989999999999998</v>
      </c>
      <c r="H765" s="5">
        <v>44535.161979166667</v>
      </c>
      <c r="I765" s="134"/>
      <c r="J765" s="133" t="s">
        <v>1505</v>
      </c>
      <c r="K765" s="21">
        <v>19.989999999999998</v>
      </c>
      <c r="L765" s="21">
        <v>0</v>
      </c>
      <c r="M765" s="5">
        <v>44535</v>
      </c>
    </row>
    <row r="766" spans="6:13" x14ac:dyDescent="0.25">
      <c r="F766" s="133" t="s">
        <v>1512</v>
      </c>
      <c r="G766" s="21">
        <v>3516.19</v>
      </c>
      <c r="H766" s="5">
        <v>44537.162986111114</v>
      </c>
      <c r="I766" s="133"/>
      <c r="J766" s="133" t="s">
        <v>1513</v>
      </c>
      <c r="K766" s="21">
        <v>3516.19</v>
      </c>
      <c r="L766" s="21">
        <v>0</v>
      </c>
      <c r="M766" s="5">
        <v>44537</v>
      </c>
    </row>
    <row r="767" spans="6:13" x14ac:dyDescent="0.25">
      <c r="F767" s="133" t="s">
        <v>1514</v>
      </c>
      <c r="G767" s="21">
        <v>9.99</v>
      </c>
      <c r="H767" s="5">
        <v>44537.163043981483</v>
      </c>
      <c r="I767" s="133"/>
      <c r="J767" s="133" t="s">
        <v>1513</v>
      </c>
      <c r="K767" s="21">
        <v>9.99</v>
      </c>
      <c r="L767" s="21">
        <v>0</v>
      </c>
      <c r="M767" s="5">
        <v>44537</v>
      </c>
    </row>
    <row r="768" spans="6:13" x14ac:dyDescent="0.25">
      <c r="F768" s="133" t="s">
        <v>1515</v>
      </c>
      <c r="G768" s="21">
        <v>35</v>
      </c>
      <c r="H768" s="5">
        <v>44538.162395833337</v>
      </c>
      <c r="I768" s="133"/>
      <c r="J768" s="133" t="s">
        <v>1516</v>
      </c>
      <c r="K768" s="21">
        <v>35</v>
      </c>
      <c r="L768" s="21">
        <v>0</v>
      </c>
      <c r="M768" s="5">
        <v>44538</v>
      </c>
    </row>
    <row r="769" spans="6:13" x14ac:dyDescent="0.25">
      <c r="F769" s="133" t="s">
        <v>1517</v>
      </c>
      <c r="G769" s="21">
        <v>750.92</v>
      </c>
      <c r="H769" s="5">
        <v>44539.46607638889</v>
      </c>
      <c r="I769" s="133"/>
      <c r="J769" s="133" t="s">
        <v>143</v>
      </c>
      <c r="K769" s="21">
        <v>750.92</v>
      </c>
      <c r="L769" s="21">
        <v>0</v>
      </c>
      <c r="M769" s="5">
        <v>44539</v>
      </c>
    </row>
    <row r="770" spans="6:13" x14ac:dyDescent="0.25">
      <c r="F770" s="133" t="s">
        <v>1518</v>
      </c>
      <c r="G770" s="21">
        <v>4698.3999999999996</v>
      </c>
      <c r="H770" s="5">
        <v>44539.487812500003</v>
      </c>
      <c r="I770" s="133"/>
      <c r="J770" s="133" t="s">
        <v>143</v>
      </c>
      <c r="K770" s="21">
        <v>4698.3999999999996</v>
      </c>
      <c r="L770" s="21">
        <v>0</v>
      </c>
      <c r="M770" s="5">
        <v>44539</v>
      </c>
    </row>
    <row r="771" spans="6:13" x14ac:dyDescent="0.25">
      <c r="F771" s="133" t="s">
        <v>1519</v>
      </c>
      <c r="G771" s="21">
        <v>3750.53</v>
      </c>
      <c r="H771" s="5">
        <v>44539.489085648151</v>
      </c>
      <c r="I771" s="133"/>
      <c r="J771" s="133" t="s">
        <v>151</v>
      </c>
      <c r="K771" s="21">
        <v>3750.53</v>
      </c>
      <c r="L771" s="21">
        <v>0</v>
      </c>
      <c r="M771" s="5">
        <v>44539</v>
      </c>
    </row>
    <row r="772" spans="6:13" x14ac:dyDescent="0.25">
      <c r="F772" s="133" t="s">
        <v>1520</v>
      </c>
      <c r="G772" s="21">
        <v>260</v>
      </c>
      <c r="H772" s="5">
        <v>44543.742268518516</v>
      </c>
      <c r="I772" s="133"/>
      <c r="J772" s="133" t="s">
        <v>1521</v>
      </c>
      <c r="K772" s="21">
        <v>260</v>
      </c>
      <c r="L772" s="21">
        <v>0</v>
      </c>
      <c r="M772" s="5">
        <v>44543</v>
      </c>
    </row>
    <row r="773" spans="6:13" x14ac:dyDescent="0.25">
      <c r="F773" s="133" t="s">
        <v>1522</v>
      </c>
      <c r="G773" s="21">
        <v>405.25</v>
      </c>
      <c r="H773" s="5">
        <v>44544.162534722222</v>
      </c>
      <c r="I773" s="133"/>
      <c r="J773" s="133" t="s">
        <v>1523</v>
      </c>
      <c r="K773" s="21">
        <v>405.25</v>
      </c>
      <c r="L773" s="21">
        <v>0</v>
      </c>
      <c r="M773" s="5">
        <v>44544</v>
      </c>
    </row>
    <row r="774" spans="6:13" x14ac:dyDescent="0.25">
      <c r="F774" s="133" t="s">
        <v>1524</v>
      </c>
      <c r="G774" s="21">
        <v>226.32</v>
      </c>
      <c r="H774" s="5">
        <v>44544.715648148151</v>
      </c>
      <c r="I774" s="133"/>
      <c r="J774" s="133" t="s">
        <v>1525</v>
      </c>
      <c r="K774" s="21">
        <v>226.32</v>
      </c>
      <c r="L774" s="21">
        <v>0</v>
      </c>
      <c r="M774" s="5">
        <v>44544</v>
      </c>
    </row>
    <row r="775" spans="6:13" x14ac:dyDescent="0.25">
      <c r="F775" s="133" t="s">
        <v>1526</v>
      </c>
      <c r="G775" s="21">
        <v>99.95</v>
      </c>
      <c r="H775" s="5">
        <v>44545.162152777775</v>
      </c>
      <c r="I775" s="133"/>
      <c r="J775" s="133" t="s">
        <v>1527</v>
      </c>
      <c r="K775" s="21">
        <v>99.95</v>
      </c>
      <c r="L775" s="21">
        <v>0</v>
      </c>
      <c r="M775" s="5">
        <v>44545</v>
      </c>
    </row>
    <row r="776" spans="6:13" x14ac:dyDescent="0.25">
      <c r="F776" s="133" t="s">
        <v>1528</v>
      </c>
      <c r="G776" s="21">
        <v>325</v>
      </c>
      <c r="H776" s="5">
        <v>44550.16306712963</v>
      </c>
      <c r="I776" s="133"/>
      <c r="J776" s="133" t="s">
        <v>1529</v>
      </c>
      <c r="K776" s="21">
        <v>325</v>
      </c>
      <c r="L776" s="21">
        <v>0</v>
      </c>
      <c r="M776" s="5">
        <v>44550</v>
      </c>
    </row>
    <row r="777" spans="6:13" x14ac:dyDescent="0.25">
      <c r="F777" s="133"/>
      <c r="G777" s="133"/>
      <c r="H777" s="5">
        <v>44551</v>
      </c>
      <c r="I777" s="133"/>
      <c r="J777" s="133" t="s">
        <v>1530</v>
      </c>
      <c r="K777" s="21">
        <v>0</v>
      </c>
      <c r="L777" s="21">
        <v>11278.21</v>
      </c>
      <c r="M777" s="5">
        <v>44551</v>
      </c>
    </row>
    <row r="778" spans="6:13" x14ac:dyDescent="0.25">
      <c r="F778" s="133" t="s">
        <v>1531</v>
      </c>
      <c r="G778" s="21">
        <v>137.4</v>
      </c>
      <c r="H778" s="5">
        <v>44551.163194444445</v>
      </c>
      <c r="I778" s="133"/>
      <c r="J778" s="133" t="s">
        <v>1532</v>
      </c>
      <c r="K778" s="21">
        <v>137.4</v>
      </c>
      <c r="L778" s="21">
        <v>0</v>
      </c>
      <c r="M778" s="5">
        <v>44551</v>
      </c>
    </row>
    <row r="779" spans="6:13" x14ac:dyDescent="0.25">
      <c r="F779" s="133" t="s">
        <v>1533</v>
      </c>
      <c r="G779" s="21">
        <v>531.94000000000005</v>
      </c>
      <c r="H779" s="5">
        <v>44551.741006944445</v>
      </c>
      <c r="I779" s="133"/>
      <c r="J779" s="133" t="s">
        <v>143</v>
      </c>
      <c r="K779" s="21">
        <v>531.94000000000005</v>
      </c>
      <c r="L779" s="21">
        <v>0</v>
      </c>
      <c r="M779" s="5">
        <v>44551</v>
      </c>
    </row>
    <row r="780" spans="6:13" x14ac:dyDescent="0.25">
      <c r="F780" s="133" t="s">
        <v>1534</v>
      </c>
      <c r="G780" s="21">
        <v>12325.14</v>
      </c>
      <c r="H780" s="5">
        <v>44551.741493055553</v>
      </c>
      <c r="I780" s="133"/>
      <c r="J780" s="133" t="s">
        <v>1535</v>
      </c>
      <c r="K780" s="21">
        <v>12325.14</v>
      </c>
      <c r="L780" s="21">
        <v>0</v>
      </c>
      <c r="M780" s="5">
        <v>44551</v>
      </c>
    </row>
    <row r="781" spans="6:13" x14ac:dyDescent="0.25">
      <c r="F781" s="133" t="s">
        <v>1536</v>
      </c>
      <c r="G781" s="21">
        <v>3886.36</v>
      </c>
      <c r="H781" s="5">
        <v>44551.744479166664</v>
      </c>
      <c r="I781" s="133"/>
      <c r="J781" s="133" t="s">
        <v>1537</v>
      </c>
      <c r="K781" s="21">
        <v>3886.36</v>
      </c>
      <c r="L781" s="21">
        <v>59.99</v>
      </c>
      <c r="M781" s="5">
        <v>44551</v>
      </c>
    </row>
    <row r="782" spans="6:13" x14ac:dyDescent="0.25">
      <c r="F782" s="133" t="s">
        <v>1538</v>
      </c>
      <c r="G782" s="21">
        <v>2996.32</v>
      </c>
      <c r="H782" s="5">
        <v>44551.746423611112</v>
      </c>
      <c r="I782" s="133"/>
      <c r="J782" s="133" t="s">
        <v>195</v>
      </c>
      <c r="K782" s="21">
        <v>2996.32</v>
      </c>
      <c r="L782" s="21">
        <v>0</v>
      </c>
      <c r="M782" s="5">
        <v>44551</v>
      </c>
    </row>
    <row r="783" spans="6:13" x14ac:dyDescent="0.25">
      <c r="F783" s="133" t="s">
        <v>1539</v>
      </c>
      <c r="G783" s="21">
        <v>1545.81</v>
      </c>
      <c r="H783" s="5">
        <v>44551.746863425928</v>
      </c>
      <c r="I783" s="133"/>
      <c r="J783" s="133" t="s">
        <v>153</v>
      </c>
      <c r="K783" s="21">
        <v>1545.81</v>
      </c>
      <c r="L783" s="21">
        <v>0</v>
      </c>
      <c r="M783" s="5">
        <v>44551</v>
      </c>
    </row>
    <row r="784" spans="6:13" x14ac:dyDescent="0.25">
      <c r="F784" s="133" t="s">
        <v>1540</v>
      </c>
      <c r="G784" s="21">
        <v>110.17</v>
      </c>
      <c r="H784" s="5">
        <v>44551.747361111113</v>
      </c>
      <c r="I784" s="133"/>
      <c r="J784" s="133" t="s">
        <v>414</v>
      </c>
      <c r="K784" s="21">
        <v>110.17</v>
      </c>
      <c r="L784" s="21">
        <v>0</v>
      </c>
      <c r="M784" s="5">
        <v>44551</v>
      </c>
    </row>
    <row r="785" spans="6:13" x14ac:dyDescent="0.25">
      <c r="F785" s="133" t="s">
        <v>1541</v>
      </c>
      <c r="G785" s="21">
        <v>7333.21</v>
      </c>
      <c r="H785" s="5">
        <v>44551.749189814815</v>
      </c>
      <c r="I785" s="133"/>
      <c r="J785" s="133" t="s">
        <v>143</v>
      </c>
      <c r="K785" s="21">
        <v>7333.21</v>
      </c>
      <c r="L785" s="21">
        <v>0</v>
      </c>
      <c r="M785" s="5">
        <v>44551</v>
      </c>
    </row>
    <row r="786" spans="6:13" x14ac:dyDescent="0.25">
      <c r="F786" s="133" t="s">
        <v>1542</v>
      </c>
      <c r="G786" s="21">
        <v>920.95</v>
      </c>
      <c r="H786" s="5">
        <v>44551.749872685185</v>
      </c>
      <c r="I786" s="133"/>
      <c r="J786" s="133" t="s">
        <v>1282</v>
      </c>
      <c r="K786" s="21">
        <v>920.95</v>
      </c>
      <c r="L786" s="21">
        <v>0</v>
      </c>
      <c r="M786" s="5">
        <v>44551</v>
      </c>
    </row>
    <row r="787" spans="6:13" x14ac:dyDescent="0.25">
      <c r="F787" s="133" t="s">
        <v>1543</v>
      </c>
      <c r="G787" s="21">
        <v>869.88</v>
      </c>
      <c r="H787" s="5">
        <v>44551.750254629631</v>
      </c>
      <c r="I787" s="133"/>
      <c r="J787" s="133" t="s">
        <v>1544</v>
      </c>
      <c r="K787" s="21">
        <v>869.88</v>
      </c>
      <c r="L787" s="21">
        <v>1022.8</v>
      </c>
      <c r="M787" s="5">
        <v>44551</v>
      </c>
    </row>
    <row r="788" spans="6:13" x14ac:dyDescent="0.25">
      <c r="F788" s="133" t="s">
        <v>1545</v>
      </c>
      <c r="G788" s="21">
        <v>2638.14</v>
      </c>
      <c r="H788" s="5">
        <v>44551.750648148147</v>
      </c>
      <c r="I788" s="133"/>
      <c r="J788" s="133" t="s">
        <v>1546</v>
      </c>
      <c r="K788" s="21">
        <v>2638.14</v>
      </c>
      <c r="L788" s="21">
        <v>0</v>
      </c>
      <c r="M788" s="5">
        <v>44551</v>
      </c>
    </row>
    <row r="789" spans="6:13" x14ac:dyDescent="0.25">
      <c r="F789" s="133" t="s">
        <v>1547</v>
      </c>
      <c r="G789" s="21">
        <v>7028.96</v>
      </c>
      <c r="H789" s="5">
        <v>44551.751168981478</v>
      </c>
      <c r="I789" s="133"/>
      <c r="J789" s="133" t="s">
        <v>151</v>
      </c>
      <c r="K789" s="21">
        <v>7028.96</v>
      </c>
      <c r="L789" s="21">
        <v>0</v>
      </c>
      <c r="M789" s="5">
        <v>44551</v>
      </c>
    </row>
    <row r="790" spans="6:13" x14ac:dyDescent="0.25">
      <c r="F790" s="133" t="s">
        <v>1548</v>
      </c>
      <c r="G790" s="21">
        <v>790.13</v>
      </c>
      <c r="H790" s="5">
        <v>44551.751712962963</v>
      </c>
      <c r="I790" s="133"/>
      <c r="J790" s="133" t="s">
        <v>1549</v>
      </c>
      <c r="K790" s="21">
        <v>790.13</v>
      </c>
      <c r="L790" s="21">
        <v>0</v>
      </c>
      <c r="M790" s="5">
        <v>44551</v>
      </c>
    </row>
    <row r="791" spans="6:13" x14ac:dyDescent="0.25">
      <c r="F791" s="133" t="s">
        <v>1550</v>
      </c>
      <c r="G791" s="21">
        <v>562.11</v>
      </c>
      <c r="H791" s="5">
        <v>44551.752337962964</v>
      </c>
      <c r="I791" s="133"/>
      <c r="J791" s="133" t="s">
        <v>1551</v>
      </c>
      <c r="K791" s="21">
        <v>562.11</v>
      </c>
      <c r="L791" s="21">
        <v>0</v>
      </c>
      <c r="M791" s="5">
        <v>44551</v>
      </c>
    </row>
    <row r="792" spans="6:13" x14ac:dyDescent="0.25">
      <c r="F792" s="133" t="s">
        <v>1552</v>
      </c>
      <c r="G792" s="21">
        <v>481.26</v>
      </c>
      <c r="H792" s="5">
        <v>44551.752662037034</v>
      </c>
      <c r="I792" s="133"/>
      <c r="J792" s="133" t="s">
        <v>1553</v>
      </c>
      <c r="K792" s="21">
        <v>481.26</v>
      </c>
      <c r="L792" s="21">
        <v>60</v>
      </c>
      <c r="M792" s="5">
        <v>44551</v>
      </c>
    </row>
    <row r="793" spans="6:13" x14ac:dyDescent="0.25">
      <c r="F793" s="133" t="s">
        <v>1554</v>
      </c>
      <c r="G793" s="21">
        <v>471.24</v>
      </c>
      <c r="H793" s="5">
        <v>44551.752951388888</v>
      </c>
      <c r="I793" s="133"/>
      <c r="J793" s="133" t="s">
        <v>1555</v>
      </c>
      <c r="K793" s="21">
        <v>471.24</v>
      </c>
      <c r="L793" s="21">
        <v>0</v>
      </c>
      <c r="M793" s="5">
        <v>44551</v>
      </c>
    </row>
    <row r="794" spans="6:13" x14ac:dyDescent="0.25">
      <c r="F794" s="133" t="s">
        <v>1556</v>
      </c>
      <c r="G794" s="21">
        <v>202.12</v>
      </c>
      <c r="H794" s="5">
        <v>44551.753229166665</v>
      </c>
      <c r="I794" s="133"/>
      <c r="J794" s="133" t="s">
        <v>1557</v>
      </c>
      <c r="K794" s="21">
        <v>202.12</v>
      </c>
      <c r="L794" s="21">
        <v>0</v>
      </c>
      <c r="M794" s="5">
        <v>44551</v>
      </c>
    </row>
    <row r="795" spans="6:13" x14ac:dyDescent="0.25">
      <c r="F795" s="133" t="s">
        <v>1558</v>
      </c>
      <c r="G795" s="21">
        <v>361.48</v>
      </c>
      <c r="H795" s="5">
        <v>44551.753506944442</v>
      </c>
      <c r="I795" s="133"/>
      <c r="J795" s="133" t="s">
        <v>1559</v>
      </c>
      <c r="K795" s="21">
        <v>361.48</v>
      </c>
      <c r="L795" s="21">
        <v>0</v>
      </c>
      <c r="M795" s="5">
        <v>44551</v>
      </c>
    </row>
    <row r="796" spans="6:13" x14ac:dyDescent="0.25">
      <c r="F796" s="133" t="s">
        <v>1560</v>
      </c>
      <c r="G796" s="21">
        <v>357.93</v>
      </c>
      <c r="H796" s="5">
        <v>44551.753807870373</v>
      </c>
      <c r="I796" s="133"/>
      <c r="J796" s="133" t="s">
        <v>1561</v>
      </c>
      <c r="K796" s="21">
        <v>357.93</v>
      </c>
      <c r="L796" s="21">
        <v>0</v>
      </c>
      <c r="M796" s="5">
        <v>44551</v>
      </c>
    </row>
    <row r="797" spans="6:13" x14ac:dyDescent="0.25">
      <c r="F797" s="133" t="s">
        <v>1562</v>
      </c>
      <c r="G797" s="21">
        <v>360.22</v>
      </c>
      <c r="H797" s="5">
        <v>44551.754282407404</v>
      </c>
      <c r="I797" s="133"/>
      <c r="J797" s="133" t="s">
        <v>1563</v>
      </c>
      <c r="K797" s="21">
        <v>360.22</v>
      </c>
      <c r="L797" s="21">
        <v>0</v>
      </c>
      <c r="M797" s="5">
        <v>44551</v>
      </c>
    </row>
    <row r="798" spans="6:13" x14ac:dyDescent="0.25">
      <c r="F798" s="133" t="s">
        <v>1564</v>
      </c>
      <c r="G798" s="21">
        <v>101.21</v>
      </c>
      <c r="H798" s="5">
        <v>44551.754618055558</v>
      </c>
      <c r="I798" s="133"/>
      <c r="J798" s="133" t="s">
        <v>618</v>
      </c>
      <c r="K798" s="21">
        <v>101.21</v>
      </c>
      <c r="L798" s="21">
        <v>0</v>
      </c>
      <c r="M798" s="5">
        <v>44551</v>
      </c>
    </row>
    <row r="799" spans="6:13" x14ac:dyDescent="0.25">
      <c r="F799" s="133" t="s">
        <v>1565</v>
      </c>
      <c r="G799" s="21">
        <v>1276.03</v>
      </c>
      <c r="H799" s="5">
        <v>44551.754895833335</v>
      </c>
      <c r="I799" s="133"/>
      <c r="J799" s="133" t="s">
        <v>1566</v>
      </c>
      <c r="K799" s="21">
        <v>1276.03</v>
      </c>
      <c r="L799" s="21">
        <v>0</v>
      </c>
      <c r="M799" s="5">
        <v>44551</v>
      </c>
    </row>
    <row r="800" spans="6:13" x14ac:dyDescent="0.25">
      <c r="F800" s="133" t="s">
        <v>1567</v>
      </c>
      <c r="G800" s="21">
        <v>346.67</v>
      </c>
      <c r="H800" s="5">
        <v>44551.755196759259</v>
      </c>
      <c r="I800" s="133"/>
      <c r="J800" s="133" t="s">
        <v>1568</v>
      </c>
      <c r="K800" s="21">
        <v>346.67</v>
      </c>
      <c r="L800" s="21">
        <v>0</v>
      </c>
      <c r="M800" s="5">
        <v>44551</v>
      </c>
    </row>
    <row r="801" spans="6:13" x14ac:dyDescent="0.25">
      <c r="F801" s="133" t="s">
        <v>1569</v>
      </c>
      <c r="G801" s="21">
        <v>426.16</v>
      </c>
      <c r="H801" s="5">
        <v>44551.755509259259</v>
      </c>
      <c r="I801" s="133"/>
      <c r="J801" s="133" t="s">
        <v>1570</v>
      </c>
      <c r="K801" s="21">
        <v>426.16</v>
      </c>
      <c r="L801" s="21">
        <v>0</v>
      </c>
      <c r="M801" s="5">
        <v>44551</v>
      </c>
    </row>
    <row r="802" spans="6:13" x14ac:dyDescent="0.25">
      <c r="F802" s="133" t="s">
        <v>1571</v>
      </c>
      <c r="G802" s="21">
        <v>612.49</v>
      </c>
      <c r="H802" s="5">
        <v>44551.75582175926</v>
      </c>
      <c r="I802" s="133"/>
      <c r="J802" s="133" t="s">
        <v>1572</v>
      </c>
      <c r="K802" s="21">
        <v>612.49</v>
      </c>
      <c r="L802" s="21">
        <v>0</v>
      </c>
      <c r="M802" s="5">
        <v>44551</v>
      </c>
    </row>
    <row r="803" spans="6:13" x14ac:dyDescent="0.25">
      <c r="F803" s="133" t="s">
        <v>1573</v>
      </c>
      <c r="G803" s="21">
        <v>613.83000000000004</v>
      </c>
      <c r="H803" s="5">
        <v>44551.756053240744</v>
      </c>
      <c r="I803" s="133"/>
      <c r="J803" s="133" t="s">
        <v>1574</v>
      </c>
      <c r="K803" s="21">
        <v>613.83000000000004</v>
      </c>
      <c r="L803" s="21">
        <v>0</v>
      </c>
      <c r="M803" s="5">
        <v>44551</v>
      </c>
    </row>
    <row r="804" spans="6:13" x14ac:dyDescent="0.25">
      <c r="F804" s="133" t="s">
        <v>1575</v>
      </c>
      <c r="G804" s="21">
        <v>265.22000000000003</v>
      </c>
      <c r="H804" s="5">
        <v>44551.75677083333</v>
      </c>
      <c r="I804" s="133"/>
      <c r="J804" s="133" t="s">
        <v>1137</v>
      </c>
      <c r="K804" s="21">
        <v>265.22000000000003</v>
      </c>
      <c r="L804" s="21">
        <v>0</v>
      </c>
      <c r="M804" s="5">
        <v>44551</v>
      </c>
    </row>
    <row r="805" spans="6:13" x14ac:dyDescent="0.25">
      <c r="F805" s="133" t="s">
        <v>1576</v>
      </c>
      <c r="G805" s="21">
        <v>290.08999999999997</v>
      </c>
      <c r="H805" s="5">
        <v>44551.757291666669</v>
      </c>
      <c r="I805" s="133"/>
      <c r="J805" s="133" t="s">
        <v>782</v>
      </c>
      <c r="K805" s="21">
        <v>290.08999999999997</v>
      </c>
      <c r="L805" s="21">
        <v>0</v>
      </c>
      <c r="M805" s="5">
        <v>44551</v>
      </c>
    </row>
    <row r="806" spans="6:13" x14ac:dyDescent="0.25">
      <c r="F806" s="133" t="s">
        <v>1577</v>
      </c>
      <c r="G806" s="21">
        <v>10174.1</v>
      </c>
      <c r="H806" s="5">
        <v>44551.759305555555</v>
      </c>
      <c r="I806" s="133"/>
      <c r="J806" s="133" t="s">
        <v>1578</v>
      </c>
      <c r="K806" s="21">
        <v>10174.1</v>
      </c>
      <c r="L806" s="21">
        <v>0</v>
      </c>
      <c r="M806" s="5">
        <v>44551</v>
      </c>
    </row>
    <row r="807" spans="6:13" x14ac:dyDescent="0.25">
      <c r="F807" s="133" t="s">
        <v>1579</v>
      </c>
      <c r="G807" s="21">
        <v>39.99</v>
      </c>
      <c r="H807" s="5">
        <v>44552.16233796296</v>
      </c>
      <c r="I807" s="133"/>
      <c r="J807" s="133" t="s">
        <v>1580</v>
      </c>
      <c r="K807" s="21">
        <v>39.99</v>
      </c>
      <c r="L807" s="21">
        <v>0</v>
      </c>
      <c r="M807" s="5">
        <v>44552</v>
      </c>
    </row>
    <row r="808" spans="6:13" x14ac:dyDescent="0.25">
      <c r="F808" s="133" t="s">
        <v>1581</v>
      </c>
      <c r="G808" s="21">
        <v>2992.69</v>
      </c>
      <c r="H808" s="5">
        <v>44558.163194444445</v>
      </c>
      <c r="I808" s="133"/>
      <c r="J808" s="133" t="s">
        <v>1582</v>
      </c>
      <c r="K808" s="21">
        <v>2992.69</v>
      </c>
      <c r="L808" s="21">
        <v>0</v>
      </c>
      <c r="M808" s="5">
        <v>44558</v>
      </c>
    </row>
    <row r="809" spans="6:13" x14ac:dyDescent="0.25">
      <c r="F809" s="133" t="s">
        <v>1583</v>
      </c>
      <c r="G809" s="21">
        <v>19.989999999999998</v>
      </c>
      <c r="H809" s="5">
        <v>44558.163252314815</v>
      </c>
      <c r="I809" s="133"/>
      <c r="J809" s="133" t="s">
        <v>1582</v>
      </c>
      <c r="K809" s="21">
        <v>19.989999999999998</v>
      </c>
      <c r="L809" s="21">
        <v>0</v>
      </c>
      <c r="M809" s="5">
        <v>44558</v>
      </c>
    </row>
    <row r="810" spans="6:13" x14ac:dyDescent="0.25">
      <c r="F810" s="133" t="s">
        <v>1584</v>
      </c>
      <c r="G810" s="21">
        <v>2194.16</v>
      </c>
      <c r="H810" s="5">
        <v>44559.513703703706</v>
      </c>
      <c r="I810" s="133"/>
      <c r="J810" s="133" t="s">
        <v>143</v>
      </c>
      <c r="K810" s="21">
        <v>2194.16</v>
      </c>
      <c r="L810" s="21">
        <v>0</v>
      </c>
      <c r="M810" s="5">
        <v>44559</v>
      </c>
    </row>
    <row r="811" spans="6:13" x14ac:dyDescent="0.25">
      <c r="F811" s="133" t="s">
        <v>1585</v>
      </c>
      <c r="G811" s="21">
        <v>3588.02</v>
      </c>
      <c r="H811" s="5">
        <v>44559.514201388891</v>
      </c>
      <c r="I811" s="133"/>
      <c r="J811" s="133" t="s">
        <v>151</v>
      </c>
      <c r="K811" s="21">
        <v>3588.02</v>
      </c>
      <c r="L811" s="21">
        <v>0</v>
      </c>
      <c r="M811" s="5">
        <v>44559</v>
      </c>
    </row>
    <row r="812" spans="6:13" x14ac:dyDescent="0.25">
      <c r="F812" s="133" t="s">
        <v>1586</v>
      </c>
      <c r="G812" s="21">
        <v>885.36</v>
      </c>
      <c r="H812" s="5">
        <v>44559.514513888891</v>
      </c>
      <c r="I812" s="133"/>
      <c r="J812" s="133" t="s">
        <v>153</v>
      </c>
      <c r="K812" s="21">
        <v>885.36</v>
      </c>
      <c r="L812" s="21">
        <v>0</v>
      </c>
      <c r="M812" s="5">
        <v>44559</v>
      </c>
    </row>
    <row r="813" spans="6:13" x14ac:dyDescent="0.25">
      <c r="F813" s="133" t="s">
        <v>1587</v>
      </c>
      <c r="G813" s="21">
        <v>1169.4100000000001</v>
      </c>
      <c r="H813" s="5">
        <v>44560.543796296297</v>
      </c>
      <c r="I813" s="133"/>
      <c r="J813" s="133" t="s">
        <v>143</v>
      </c>
      <c r="K813" s="21">
        <v>1169.4100000000001</v>
      </c>
      <c r="L813" s="21">
        <v>0</v>
      </c>
      <c r="M813" s="5">
        <v>44560</v>
      </c>
    </row>
    <row r="814" spans="6:13" x14ac:dyDescent="0.25">
      <c r="F814" s="133" t="s">
        <v>1588</v>
      </c>
      <c r="G814" s="21">
        <v>195.33</v>
      </c>
      <c r="H814" s="5">
        <v>44560.544618055559</v>
      </c>
      <c r="I814" s="133"/>
      <c r="J814" s="133" t="s">
        <v>1589</v>
      </c>
      <c r="K814" s="21">
        <v>195.33</v>
      </c>
      <c r="L814" s="21">
        <v>0</v>
      </c>
      <c r="M814" s="5">
        <v>44560</v>
      </c>
    </row>
    <row r="815" spans="6:13" x14ac:dyDescent="0.25">
      <c r="F815" s="133" t="s">
        <v>1590</v>
      </c>
      <c r="G815" s="21">
        <v>12731.73</v>
      </c>
      <c r="H815" s="5">
        <v>44560.549386574072</v>
      </c>
      <c r="I815" s="133"/>
      <c r="J815" s="133" t="s">
        <v>147</v>
      </c>
      <c r="K815" s="21">
        <v>12731.73</v>
      </c>
      <c r="L815" s="21">
        <v>2545.16</v>
      </c>
      <c r="M815" s="5">
        <v>44560</v>
      </c>
    </row>
    <row r="816" spans="6:13" x14ac:dyDescent="0.25">
      <c r="F816" s="133" t="s">
        <v>1591</v>
      </c>
      <c r="G816" s="21">
        <v>1762.71</v>
      </c>
      <c r="H816" s="5">
        <v>44560.697893518518</v>
      </c>
      <c r="I816" s="133"/>
      <c r="J816" s="133" t="s">
        <v>195</v>
      </c>
      <c r="K816" s="21">
        <v>1762.71</v>
      </c>
      <c r="L816" s="21">
        <v>0</v>
      </c>
      <c r="M816" s="5">
        <v>44560</v>
      </c>
    </row>
    <row r="817" spans="1:13" x14ac:dyDescent="0.25">
      <c r="F817" s="133"/>
      <c r="G817" s="21"/>
      <c r="H817" s="5"/>
      <c r="I817" s="134"/>
      <c r="J817" s="133"/>
      <c r="K817" s="21"/>
      <c r="L817" s="21"/>
      <c r="M817" s="5"/>
    </row>
    <row r="818" spans="1:13" x14ac:dyDescent="0.25">
      <c r="F818" s="133"/>
      <c r="G818" s="21"/>
      <c r="H818" s="5"/>
      <c r="I818" s="134"/>
      <c r="J818" s="133"/>
      <c r="K818" s="21"/>
      <c r="L818" s="21"/>
      <c r="M818" s="5"/>
    </row>
    <row r="819" spans="1:13" x14ac:dyDescent="0.25">
      <c r="F819" s="133"/>
      <c r="G819" s="21"/>
      <c r="H819" s="5"/>
      <c r="I819" s="133"/>
      <c r="J819" s="133"/>
      <c r="K819" s="21"/>
      <c r="L819" s="21"/>
      <c r="M819" s="5"/>
    </row>
    <row r="820" spans="1:13" x14ac:dyDescent="0.25">
      <c r="F820" s="133"/>
      <c r="G820" s="21"/>
      <c r="H820" s="5"/>
      <c r="I820" s="133"/>
      <c r="J820" s="133"/>
      <c r="K820" s="21"/>
      <c r="L820" s="21"/>
      <c r="M820" s="5"/>
    </row>
    <row r="821" spans="1:13" x14ac:dyDescent="0.25">
      <c r="F821" s="105"/>
      <c r="G821" s="21"/>
      <c r="H821" s="5"/>
      <c r="I821" s="105"/>
      <c r="J821" s="105"/>
      <c r="K821" s="21"/>
      <c r="L821" s="21"/>
      <c r="M821" s="5"/>
    </row>
    <row r="822" spans="1:13" x14ac:dyDescent="0.25">
      <c r="G822" s="55"/>
      <c r="H822" s="23"/>
      <c r="K822" s="55"/>
      <c r="L822" s="55"/>
      <c r="M822" s="23"/>
    </row>
    <row r="823" spans="1:13" x14ac:dyDescent="0.25">
      <c r="G823" s="55"/>
      <c r="H823" s="23"/>
      <c r="K823" s="55"/>
      <c r="L823" s="55"/>
      <c r="M823" s="23"/>
    </row>
    <row r="824" spans="1:13" x14ac:dyDescent="0.25">
      <c r="B824" s="55">
        <f>SUMIF(C5:C822,"&lt;&gt;",B5:B823)</f>
        <v>1479360.3799999997</v>
      </c>
      <c r="G824" s="64">
        <f>SUM(G5:G823)</f>
        <v>1459400.2399999974</v>
      </c>
      <c r="H824" s="23"/>
      <c r="K824" s="64">
        <f>SUM(K5:K823)</f>
        <v>1459400.2399999974</v>
      </c>
      <c r="L824" s="64">
        <f>SUM(L5:L823)</f>
        <v>151960.12999999998</v>
      </c>
    </row>
    <row r="825" spans="1:13" x14ac:dyDescent="0.25">
      <c r="G825" s="65" t="s">
        <v>44</v>
      </c>
      <c r="K825" s="65" t="s">
        <v>72</v>
      </c>
      <c r="L825" s="65" t="s">
        <v>73</v>
      </c>
    </row>
    <row r="826" spans="1:13" x14ac:dyDescent="0.25">
      <c r="A826" s="66"/>
    </row>
    <row r="827" spans="1:13" x14ac:dyDescent="0.25">
      <c r="A827" s="66"/>
    </row>
  </sheetData>
  <sortState ref="A71:Q131">
    <sortCondition ref="H71:H131"/>
    <sortCondition ref="M71:M131"/>
  </sortState>
  <conditionalFormatting sqref="I5:I11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"/>
  <sheetViews>
    <sheetView topLeftCell="AJ1" zoomScale="90" zoomScaleNormal="90" workbookViewId="0">
      <pane ySplit="1" topLeftCell="A2" activePane="bottomLeft" state="frozen"/>
      <selection activeCell="K1" sqref="K1"/>
      <selection pane="bottomLeft" activeCell="AX2" sqref="AX2:AX3"/>
    </sheetView>
  </sheetViews>
  <sheetFormatPr defaultColWidth="9.140625" defaultRowHeight="15" x14ac:dyDescent="0.25"/>
  <cols>
    <col min="1" max="1" width="36.7109375" style="54" bestFit="1" customWidth="1"/>
    <col min="2" max="2" width="10.85546875" style="77" bestFit="1" customWidth="1"/>
    <col min="3" max="3" width="10.42578125" style="54" bestFit="1" customWidth="1"/>
    <col min="4" max="4" width="2.7109375" style="111" customWidth="1"/>
    <col min="5" max="5" width="23.42578125" style="54" bestFit="1" customWidth="1"/>
    <col min="6" max="6" width="12" style="74" bestFit="1" customWidth="1"/>
    <col min="7" max="7" width="10.42578125" style="54" bestFit="1" customWidth="1"/>
    <col min="8" max="8" width="2.7109375" style="111" customWidth="1"/>
    <col min="9" max="9" width="16.85546875" style="54" bestFit="1" customWidth="1"/>
    <col min="10" max="10" width="12" style="75" bestFit="1" customWidth="1"/>
    <col min="11" max="11" width="11.7109375" style="54" bestFit="1" customWidth="1"/>
    <col min="12" max="12" width="2.7109375" style="111" customWidth="1"/>
    <col min="13" max="13" width="28.28515625" style="78" customWidth="1"/>
    <col min="14" max="14" width="14.85546875" style="75" bestFit="1" customWidth="1"/>
    <col min="15" max="15" width="14.42578125" style="35" customWidth="1"/>
    <col min="16" max="16" width="2.7109375" style="111" customWidth="1"/>
    <col min="17" max="17" width="20.5703125" style="54" bestFit="1" customWidth="1"/>
    <col min="18" max="18" width="26.140625" style="74" customWidth="1"/>
    <col min="19" max="19" width="21.5703125" style="54" customWidth="1"/>
    <col min="20" max="20" width="2.7109375" style="111" customWidth="1"/>
    <col min="21" max="21" width="20.5703125" style="54" bestFit="1" customWidth="1"/>
    <col min="22" max="22" width="26.140625" style="74" customWidth="1"/>
    <col min="23" max="23" width="21.5703125" style="54" customWidth="1"/>
    <col min="24" max="24" width="2.7109375" style="111" customWidth="1"/>
    <col min="25" max="25" width="28.85546875" style="54" customWidth="1"/>
    <col min="26" max="26" width="14.42578125" style="75" customWidth="1"/>
    <col min="27" max="27" width="14.42578125" style="54" customWidth="1"/>
    <col min="28" max="28" width="2.7109375" style="111" customWidth="1"/>
    <col min="29" max="29" width="35.42578125" style="54" customWidth="1"/>
    <col min="30" max="30" width="14.42578125" style="75" customWidth="1"/>
    <col min="31" max="31" width="14.42578125" style="54" customWidth="1"/>
    <col min="32" max="32" width="2.7109375" style="111" customWidth="1"/>
    <col min="33" max="33" width="40.5703125" style="54" customWidth="1"/>
    <col min="34" max="34" width="14.42578125" style="75" customWidth="1"/>
    <col min="35" max="35" width="14.42578125" style="54" customWidth="1"/>
    <col min="36" max="36" width="2.7109375" style="111" customWidth="1"/>
    <col min="37" max="37" width="18.85546875" style="54" bestFit="1" customWidth="1"/>
    <col min="38" max="38" width="14.42578125" style="77" customWidth="1"/>
    <col min="39" max="39" width="14.42578125" style="54" customWidth="1"/>
    <col min="40" max="40" width="2.7109375" style="111" customWidth="1"/>
    <col min="41" max="41" width="11" style="54" customWidth="1"/>
    <col min="42" max="42" width="10.5703125" style="74" bestFit="1" customWidth="1"/>
    <col min="43" max="43" width="21.5703125" style="54" customWidth="1"/>
    <col min="44" max="44" width="2.7109375" style="111" customWidth="1"/>
    <col min="45" max="45" width="17.140625" style="54" customWidth="1"/>
    <col min="46" max="46" width="9.85546875" style="77" customWidth="1"/>
    <col min="47" max="47" width="9.85546875" style="54" customWidth="1"/>
    <col min="48" max="48" width="2.7109375" style="111" customWidth="1"/>
    <col min="49" max="49" width="25.140625" style="54" bestFit="1" customWidth="1"/>
    <col min="50" max="50" width="10.5703125" style="76" bestFit="1" customWidth="1"/>
    <col min="51" max="51" width="12.28515625" style="54" customWidth="1"/>
    <col min="52" max="16384" width="9.140625" style="54"/>
  </cols>
  <sheetData>
    <row r="1" spans="1:51" s="38" customFormat="1" ht="45" x14ac:dyDescent="0.25">
      <c r="A1" s="38" t="s">
        <v>2</v>
      </c>
      <c r="B1" s="63"/>
      <c r="C1" s="38" t="s">
        <v>47</v>
      </c>
      <c r="D1" s="110"/>
      <c r="E1" s="67" t="s">
        <v>45</v>
      </c>
      <c r="F1" s="68"/>
      <c r="G1" s="38" t="s">
        <v>40</v>
      </c>
      <c r="H1" s="110"/>
      <c r="I1" s="38" t="s">
        <v>9</v>
      </c>
      <c r="J1" s="69"/>
      <c r="K1" s="38" t="s">
        <v>40</v>
      </c>
      <c r="L1" s="110"/>
      <c r="M1" s="38" t="s">
        <v>46</v>
      </c>
      <c r="N1" s="69"/>
      <c r="O1" s="70" t="s">
        <v>40</v>
      </c>
      <c r="P1" s="110"/>
      <c r="Q1" s="38" t="s">
        <v>82</v>
      </c>
      <c r="R1" s="68"/>
      <c r="S1" s="38" t="s">
        <v>40</v>
      </c>
      <c r="T1" s="110"/>
      <c r="U1" s="38" t="s">
        <v>264</v>
      </c>
      <c r="V1" s="68"/>
      <c r="W1" s="38" t="s">
        <v>40</v>
      </c>
      <c r="X1" s="110"/>
      <c r="Y1" s="38" t="s">
        <v>89</v>
      </c>
      <c r="Z1" s="69"/>
      <c r="AA1" s="38" t="s">
        <v>47</v>
      </c>
      <c r="AB1" s="110"/>
      <c r="AC1" s="38" t="s">
        <v>88</v>
      </c>
      <c r="AD1" s="69"/>
      <c r="AE1" s="38" t="s">
        <v>47</v>
      </c>
      <c r="AF1" s="110"/>
      <c r="AG1" s="38" t="s">
        <v>265</v>
      </c>
      <c r="AH1" s="69"/>
      <c r="AI1" s="38" t="s">
        <v>47</v>
      </c>
      <c r="AJ1" s="110"/>
      <c r="AK1" s="38" t="s">
        <v>17</v>
      </c>
      <c r="AL1" s="63"/>
      <c r="AM1" s="38" t="s">
        <v>47</v>
      </c>
      <c r="AN1" s="110"/>
      <c r="AO1" s="71" t="s">
        <v>48</v>
      </c>
      <c r="AP1" s="68"/>
      <c r="AQ1" s="38" t="s">
        <v>40</v>
      </c>
      <c r="AR1" s="110"/>
      <c r="AS1" s="72" t="s">
        <v>14</v>
      </c>
      <c r="AT1" s="63"/>
      <c r="AU1" s="38" t="s">
        <v>40</v>
      </c>
      <c r="AV1" s="110"/>
      <c r="AW1" s="72" t="s">
        <v>5</v>
      </c>
      <c r="AX1" s="46"/>
      <c r="AY1" s="38" t="s">
        <v>40</v>
      </c>
    </row>
    <row r="2" spans="1:51" ht="60" x14ac:dyDescent="0.25">
      <c r="A2" s="54" t="s">
        <v>537</v>
      </c>
      <c r="B2" s="129">
        <v>16.989999999999998</v>
      </c>
      <c r="C2" s="35">
        <v>44230</v>
      </c>
      <c r="E2" s="54" t="s">
        <v>307</v>
      </c>
      <c r="F2" s="128">
        <v>31750</v>
      </c>
      <c r="G2" s="35">
        <v>44227</v>
      </c>
      <c r="I2" s="35" t="s">
        <v>258</v>
      </c>
      <c r="J2" s="36">
        <v>4500</v>
      </c>
      <c r="K2" s="35">
        <v>44258</v>
      </c>
      <c r="M2" s="54" t="s">
        <v>128</v>
      </c>
      <c r="N2" s="36">
        <v>866</v>
      </c>
      <c r="O2" s="35">
        <v>44203</v>
      </c>
      <c r="P2" s="113"/>
      <c r="Q2" s="102">
        <v>76719268</v>
      </c>
      <c r="R2" s="128">
        <v>23299.83</v>
      </c>
      <c r="S2" s="35">
        <v>44258</v>
      </c>
      <c r="T2" s="113"/>
      <c r="U2" s="54" t="s">
        <v>310</v>
      </c>
      <c r="V2" s="128">
        <v>75000</v>
      </c>
      <c r="W2" s="35">
        <v>44258</v>
      </c>
      <c r="X2" s="113"/>
      <c r="Y2" s="125" t="s">
        <v>280</v>
      </c>
      <c r="Z2" s="126">
        <v>29.87</v>
      </c>
      <c r="AA2" s="35">
        <v>44199</v>
      </c>
      <c r="AB2" s="113"/>
      <c r="AC2" s="35" t="s">
        <v>120</v>
      </c>
      <c r="AD2" s="36">
        <v>3417.54</v>
      </c>
      <c r="AE2" s="35">
        <v>44232</v>
      </c>
      <c r="AF2" s="113"/>
      <c r="AG2" s="35" t="s">
        <v>538</v>
      </c>
      <c r="AH2" s="36">
        <v>6897.42</v>
      </c>
      <c r="AI2" s="35">
        <v>44288</v>
      </c>
      <c r="AJ2" s="113"/>
      <c r="AK2" s="35" t="s">
        <v>540</v>
      </c>
      <c r="AL2" s="129">
        <v>1750</v>
      </c>
      <c r="AM2" s="35">
        <v>44286</v>
      </c>
      <c r="AN2" s="113"/>
      <c r="AW2" s="35" t="s">
        <v>1594</v>
      </c>
      <c r="AX2" s="129">
        <v>146.22</v>
      </c>
      <c r="AY2" s="35">
        <v>44533</v>
      </c>
    </row>
    <row r="3" spans="1:51" ht="45" x14ac:dyDescent="0.25">
      <c r="A3" s="54" t="s">
        <v>1037</v>
      </c>
      <c r="B3" s="129">
        <v>2000</v>
      </c>
      <c r="C3" s="35">
        <v>44404</v>
      </c>
      <c r="E3" s="54" t="s">
        <v>1242</v>
      </c>
      <c r="F3" s="128">
        <v>31750</v>
      </c>
      <c r="G3" s="35">
        <v>44408</v>
      </c>
      <c r="I3" s="35" t="s">
        <v>796</v>
      </c>
      <c r="J3" s="36">
        <v>4500</v>
      </c>
      <c r="K3" s="35">
        <v>44329</v>
      </c>
      <c r="M3" s="54" t="s">
        <v>129</v>
      </c>
      <c r="N3" s="118">
        <v>50000</v>
      </c>
      <c r="O3" s="35">
        <v>44203</v>
      </c>
      <c r="P3" s="113"/>
      <c r="T3" s="113"/>
      <c r="X3" s="113"/>
      <c r="Y3" s="35"/>
      <c r="AA3" s="35"/>
      <c r="AB3" s="113"/>
      <c r="AC3" s="35" t="s">
        <v>1509</v>
      </c>
      <c r="AD3" s="36">
        <v>9088.65</v>
      </c>
      <c r="AE3" s="35">
        <v>44551</v>
      </c>
      <c r="AF3" s="113"/>
      <c r="AG3" s="35" t="s">
        <v>539</v>
      </c>
      <c r="AH3" s="36">
        <v>4364.6400000000003</v>
      </c>
      <c r="AI3" s="35">
        <v>44312</v>
      </c>
      <c r="AJ3" s="113"/>
      <c r="AK3" s="35"/>
      <c r="AM3" s="35"/>
      <c r="AN3" s="113"/>
      <c r="AW3" s="35" t="s">
        <v>1595</v>
      </c>
      <c r="AX3" s="129">
        <v>53.48</v>
      </c>
      <c r="AY3" s="35">
        <v>44551</v>
      </c>
    </row>
    <row r="4" spans="1:51" ht="30" x14ac:dyDescent="0.25">
      <c r="I4" s="35" t="s">
        <v>1151</v>
      </c>
      <c r="J4" s="36">
        <v>4500</v>
      </c>
      <c r="K4" s="35">
        <v>44449</v>
      </c>
      <c r="M4" s="54" t="s">
        <v>130</v>
      </c>
      <c r="N4" s="118">
        <v>20000</v>
      </c>
      <c r="O4" s="35">
        <v>44203</v>
      </c>
      <c r="P4" s="113"/>
      <c r="T4" s="113"/>
      <c r="X4" s="113"/>
      <c r="Y4" s="35"/>
      <c r="AA4" s="35"/>
      <c r="AB4" s="113"/>
      <c r="AC4" s="35"/>
      <c r="AE4" s="35"/>
      <c r="AF4" s="113"/>
      <c r="AG4" s="35" t="s">
        <v>795</v>
      </c>
      <c r="AH4" s="36">
        <v>13261.5</v>
      </c>
      <c r="AI4" s="35">
        <v>44341</v>
      </c>
      <c r="AJ4" s="113"/>
      <c r="AK4" s="35"/>
      <c r="AM4" s="35"/>
      <c r="AN4" s="113"/>
    </row>
    <row r="5" spans="1:51" ht="30" x14ac:dyDescent="0.25">
      <c r="I5" t="s">
        <v>1387</v>
      </c>
      <c r="J5" s="36">
        <v>4500</v>
      </c>
      <c r="K5" s="35">
        <v>44512</v>
      </c>
      <c r="M5" s="137" t="s">
        <v>131</v>
      </c>
      <c r="N5" s="118">
        <v>5000</v>
      </c>
      <c r="O5" s="35">
        <v>44203</v>
      </c>
      <c r="P5" s="113"/>
      <c r="T5" s="113"/>
      <c r="X5" s="113"/>
      <c r="Y5" s="35"/>
      <c r="AA5" s="35"/>
      <c r="AB5" s="113"/>
      <c r="AC5" s="35"/>
      <c r="AE5" s="35"/>
      <c r="AF5" s="113"/>
      <c r="AG5" s="35" t="s">
        <v>931</v>
      </c>
      <c r="AH5" s="36">
        <v>8357.2199999999993</v>
      </c>
      <c r="AI5" s="35">
        <v>44375</v>
      </c>
      <c r="AJ5" s="113"/>
      <c r="AK5" s="35"/>
      <c r="AM5" s="35"/>
      <c r="AN5" s="113"/>
    </row>
    <row r="6" spans="1:51" ht="30" x14ac:dyDescent="0.25">
      <c r="I6" s="35"/>
      <c r="M6" s="137" t="s">
        <v>132</v>
      </c>
      <c r="N6" s="118">
        <v>5000</v>
      </c>
      <c r="O6" s="35">
        <v>44203</v>
      </c>
      <c r="P6" s="113"/>
      <c r="T6" s="113"/>
      <c r="X6" s="113"/>
      <c r="Y6" s="35"/>
      <c r="AA6" s="35"/>
      <c r="AB6" s="113"/>
      <c r="AC6" s="35"/>
      <c r="AE6" s="35"/>
      <c r="AF6" s="113"/>
      <c r="AG6" s="35" t="s">
        <v>1036</v>
      </c>
      <c r="AH6" s="36">
        <v>3205.86</v>
      </c>
      <c r="AI6" s="35">
        <v>44404</v>
      </c>
      <c r="AJ6" s="113"/>
      <c r="AK6" s="35"/>
      <c r="AM6" s="35"/>
      <c r="AN6" s="113"/>
    </row>
    <row r="7" spans="1:51" ht="45" x14ac:dyDescent="0.25">
      <c r="I7" s="35"/>
      <c r="M7" s="54" t="s">
        <v>133</v>
      </c>
      <c r="N7" s="118">
        <v>19.989999999999998</v>
      </c>
      <c r="O7" s="35">
        <v>44203</v>
      </c>
      <c r="P7" s="113"/>
      <c r="T7" s="113"/>
      <c r="X7" s="113"/>
      <c r="Y7" s="35"/>
      <c r="AA7" s="35"/>
      <c r="AB7" s="113"/>
      <c r="AC7" s="35"/>
      <c r="AE7" s="35"/>
      <c r="AF7" s="113"/>
      <c r="AG7" s="35" t="s">
        <v>1149</v>
      </c>
      <c r="AH7" s="36">
        <v>3000</v>
      </c>
      <c r="AI7" s="35">
        <v>44467</v>
      </c>
      <c r="AJ7" s="113"/>
      <c r="AK7" s="35"/>
      <c r="AM7" s="35"/>
      <c r="AN7" s="113"/>
    </row>
    <row r="8" spans="1:51" ht="30" x14ac:dyDescent="0.25">
      <c r="I8" s="35"/>
      <c r="M8" s="54" t="s">
        <v>134</v>
      </c>
      <c r="N8" s="118">
        <v>2219.7399999999998</v>
      </c>
      <c r="O8" s="35">
        <v>44203</v>
      </c>
      <c r="P8" s="113"/>
      <c r="T8" s="113"/>
      <c r="X8" s="113"/>
      <c r="Y8" s="35"/>
      <c r="AA8" s="35"/>
      <c r="AB8" s="113"/>
      <c r="AC8" s="35"/>
      <c r="AE8" s="35"/>
      <c r="AF8" s="113"/>
      <c r="AG8" s="35" t="s">
        <v>1150</v>
      </c>
      <c r="AH8" s="36">
        <v>9971.4599999999991</v>
      </c>
      <c r="AI8" s="35">
        <v>44467</v>
      </c>
      <c r="AJ8" s="113"/>
      <c r="AK8" s="35"/>
      <c r="AM8" s="35"/>
      <c r="AN8" s="113"/>
    </row>
    <row r="9" spans="1:51" ht="30" x14ac:dyDescent="0.25">
      <c r="I9" s="35"/>
      <c r="M9" s="54" t="s">
        <v>126</v>
      </c>
      <c r="N9" s="118">
        <v>100000</v>
      </c>
      <c r="O9" s="35">
        <v>44232</v>
      </c>
      <c r="P9" s="113"/>
      <c r="T9" s="113"/>
      <c r="X9" s="113"/>
      <c r="Y9" s="35"/>
      <c r="AA9" s="35"/>
      <c r="AB9" s="113"/>
      <c r="AC9" s="35"/>
      <c r="AE9" s="35"/>
      <c r="AF9" s="113"/>
      <c r="AG9" s="35" t="s">
        <v>1241</v>
      </c>
      <c r="AH9" s="36">
        <v>5890.86</v>
      </c>
      <c r="AI9" s="35">
        <v>44498</v>
      </c>
      <c r="AJ9" s="113"/>
      <c r="AK9" s="35"/>
      <c r="AM9" s="35"/>
      <c r="AN9" s="113"/>
    </row>
    <row r="10" spans="1:51" ht="30" x14ac:dyDescent="0.25">
      <c r="I10" s="35"/>
      <c r="M10" s="138" t="s">
        <v>121</v>
      </c>
      <c r="N10" s="118">
        <v>100000</v>
      </c>
      <c r="O10" s="35">
        <v>44232</v>
      </c>
      <c r="P10" s="113"/>
      <c r="T10" s="113"/>
      <c r="X10" s="113"/>
      <c r="Y10" s="35"/>
      <c r="AA10" s="35"/>
      <c r="AB10" s="113"/>
      <c r="AC10" s="35"/>
      <c r="AE10" s="35"/>
      <c r="AF10" s="113"/>
      <c r="AG10" s="35" t="s">
        <v>1510</v>
      </c>
      <c r="AH10" s="36">
        <v>9945.36</v>
      </c>
      <c r="AI10" s="35">
        <v>44551</v>
      </c>
      <c r="AJ10" s="113"/>
      <c r="AK10" s="35"/>
      <c r="AM10" s="35"/>
      <c r="AN10" s="113"/>
    </row>
    <row r="11" spans="1:51" ht="30" x14ac:dyDescent="0.25">
      <c r="I11" s="35"/>
      <c r="M11" s="138" t="s">
        <v>122</v>
      </c>
      <c r="N11" s="118">
        <v>119.98</v>
      </c>
      <c r="O11" s="35">
        <v>44232</v>
      </c>
      <c r="P11" s="113"/>
      <c r="T11" s="113"/>
      <c r="X11" s="113"/>
      <c r="Y11" s="35"/>
      <c r="AA11" s="35"/>
      <c r="AB11" s="113"/>
      <c r="AC11" s="35"/>
      <c r="AE11" s="35"/>
      <c r="AF11" s="113"/>
      <c r="AG11" s="35" t="s">
        <v>1407</v>
      </c>
      <c r="AH11" s="36">
        <v>4926.24</v>
      </c>
      <c r="AI11" s="35">
        <v>44530</v>
      </c>
      <c r="AJ11" s="113"/>
      <c r="AK11" s="35"/>
      <c r="AM11" s="35"/>
      <c r="AN11" s="113"/>
    </row>
    <row r="12" spans="1:51" x14ac:dyDescent="0.25">
      <c r="I12" s="35"/>
      <c r="M12" s="54" t="s">
        <v>123</v>
      </c>
      <c r="N12" s="118">
        <v>163.43</v>
      </c>
      <c r="O12" s="35">
        <v>44232</v>
      </c>
      <c r="P12" s="113"/>
      <c r="T12" s="113"/>
      <c r="X12" s="113"/>
      <c r="Y12" s="35"/>
      <c r="AA12" s="35"/>
      <c r="AB12" s="113"/>
      <c r="AC12" s="35"/>
      <c r="AE12" s="35"/>
      <c r="AF12" s="113"/>
      <c r="AG12" s="35"/>
      <c r="AI12" s="35"/>
      <c r="AJ12" s="113"/>
      <c r="AK12" s="35"/>
      <c r="AM12" s="35"/>
      <c r="AN12" s="113"/>
    </row>
    <row r="13" spans="1:51" x14ac:dyDescent="0.25">
      <c r="I13" s="35"/>
      <c r="M13" s="54" t="s">
        <v>124</v>
      </c>
      <c r="N13" s="118">
        <v>67.48</v>
      </c>
      <c r="O13" s="35">
        <v>44232</v>
      </c>
      <c r="P13" s="113"/>
      <c r="T13" s="113"/>
      <c r="X13" s="113"/>
      <c r="Y13" s="35"/>
      <c r="AA13" s="35"/>
      <c r="AB13" s="113"/>
      <c r="AC13" s="35"/>
      <c r="AE13" s="35"/>
      <c r="AF13" s="113"/>
      <c r="AG13" s="35"/>
      <c r="AI13" s="35"/>
      <c r="AJ13" s="113"/>
      <c r="AK13" s="35"/>
      <c r="AM13" s="35"/>
      <c r="AN13" s="113"/>
    </row>
    <row r="14" spans="1:51" x14ac:dyDescent="0.25">
      <c r="I14" s="35"/>
      <c r="M14" s="54" t="s">
        <v>125</v>
      </c>
      <c r="N14" s="118">
        <v>164.85</v>
      </c>
      <c r="O14" s="35">
        <v>44232</v>
      </c>
      <c r="P14" s="113"/>
      <c r="T14" s="113"/>
      <c r="X14" s="113"/>
      <c r="Y14" s="35"/>
      <c r="AA14" s="35"/>
      <c r="AB14" s="113"/>
      <c r="AC14" s="35"/>
      <c r="AE14" s="35"/>
      <c r="AF14" s="113"/>
      <c r="AG14" s="35"/>
      <c r="AI14" s="35"/>
      <c r="AJ14" s="113"/>
      <c r="AK14" s="35"/>
      <c r="AM14" s="35"/>
      <c r="AN14" s="113"/>
    </row>
    <row r="15" spans="1:51" ht="30" x14ac:dyDescent="0.25">
      <c r="I15" s="35"/>
      <c r="M15" s="137" t="s">
        <v>309</v>
      </c>
      <c r="N15" s="36">
        <v>383</v>
      </c>
      <c r="O15" s="35">
        <v>44258</v>
      </c>
      <c r="P15" s="113"/>
      <c r="T15" s="113"/>
      <c r="X15" s="113"/>
      <c r="Y15" s="35"/>
      <c r="AA15" s="35"/>
      <c r="AB15" s="113"/>
      <c r="AC15" s="35"/>
      <c r="AE15" s="35"/>
      <c r="AF15" s="113"/>
      <c r="AG15" s="35"/>
      <c r="AI15" s="35"/>
      <c r="AJ15" s="113"/>
      <c r="AK15" s="35"/>
      <c r="AM15" s="35"/>
      <c r="AN15" s="113"/>
    </row>
    <row r="16" spans="1:51" x14ac:dyDescent="0.25">
      <c r="I16" s="35"/>
      <c r="M16" s="54" t="s">
        <v>308</v>
      </c>
      <c r="N16" s="36">
        <v>100000</v>
      </c>
      <c r="O16" s="35">
        <v>44258</v>
      </c>
      <c r="P16" s="113"/>
      <c r="T16" s="113"/>
      <c r="X16" s="113"/>
      <c r="Y16" s="35"/>
      <c r="AA16" s="35"/>
      <c r="AB16" s="113"/>
      <c r="AC16" s="35"/>
      <c r="AE16" s="35"/>
      <c r="AF16" s="113"/>
      <c r="AG16" s="35"/>
      <c r="AI16" s="35"/>
      <c r="AJ16" s="113"/>
      <c r="AK16" s="35"/>
      <c r="AM16" s="35"/>
      <c r="AN16" s="113"/>
    </row>
    <row r="17" spans="9:40" ht="30" x14ac:dyDescent="0.25">
      <c r="I17" s="35"/>
      <c r="M17" s="54" t="s">
        <v>408</v>
      </c>
      <c r="N17" s="36">
        <v>519</v>
      </c>
      <c r="O17" s="35">
        <v>44258</v>
      </c>
      <c r="P17" s="113"/>
      <c r="T17" s="113"/>
      <c r="X17" s="113"/>
      <c r="Y17" s="35"/>
      <c r="AA17" s="35"/>
      <c r="AB17" s="113"/>
      <c r="AC17" s="35"/>
      <c r="AE17" s="35"/>
      <c r="AF17" s="113"/>
      <c r="AG17" s="35"/>
      <c r="AI17" s="35"/>
      <c r="AJ17" s="113"/>
      <c r="AK17" s="35"/>
      <c r="AM17" s="35"/>
      <c r="AN17" s="113"/>
    </row>
    <row r="18" spans="9:40" ht="30" x14ac:dyDescent="0.25">
      <c r="I18" s="35"/>
      <c r="M18" s="54" t="s">
        <v>530</v>
      </c>
      <c r="N18" s="130">
        <v>130</v>
      </c>
      <c r="O18" s="35">
        <v>44288</v>
      </c>
      <c r="P18" s="113"/>
      <c r="T18" s="113"/>
      <c r="X18" s="113"/>
      <c r="Y18" s="35"/>
      <c r="AA18" s="35"/>
      <c r="AB18" s="113"/>
      <c r="AC18" s="35"/>
      <c r="AE18" s="35"/>
      <c r="AF18" s="113"/>
      <c r="AG18" s="35"/>
      <c r="AI18" s="35"/>
      <c r="AJ18" s="113"/>
      <c r="AK18" s="35"/>
      <c r="AM18" s="35"/>
      <c r="AN18" s="113"/>
    </row>
    <row r="19" spans="9:40" ht="30" x14ac:dyDescent="0.25">
      <c r="I19" s="35"/>
      <c r="M19" s="54" t="s">
        <v>531</v>
      </c>
      <c r="N19" s="130">
        <v>2247.98</v>
      </c>
      <c r="O19" s="35">
        <v>44288</v>
      </c>
      <c r="P19" s="113"/>
      <c r="T19" s="113"/>
      <c r="X19" s="113"/>
      <c r="Y19" s="35"/>
      <c r="AA19" s="35"/>
      <c r="AB19" s="113"/>
      <c r="AC19" s="35"/>
      <c r="AE19" s="35"/>
      <c r="AF19" s="113"/>
      <c r="AG19" s="35"/>
      <c r="AI19" s="35"/>
      <c r="AJ19" s="113"/>
      <c r="AK19" s="35"/>
      <c r="AM19" s="35"/>
      <c r="AN19" s="113"/>
    </row>
    <row r="20" spans="9:40" ht="30" x14ac:dyDescent="0.25">
      <c r="I20" s="35"/>
      <c r="M20" s="54" t="s">
        <v>532</v>
      </c>
      <c r="N20" s="130">
        <v>1763.79</v>
      </c>
      <c r="O20" s="35">
        <v>44288</v>
      </c>
      <c r="P20" s="113"/>
      <c r="T20" s="113"/>
      <c r="X20" s="113"/>
      <c r="Y20" s="35"/>
      <c r="AA20" s="35"/>
      <c r="AB20" s="113"/>
      <c r="AC20" s="35"/>
      <c r="AE20" s="35"/>
      <c r="AF20" s="113"/>
      <c r="AG20" s="35"/>
      <c r="AI20" s="35"/>
      <c r="AJ20" s="113"/>
      <c r="AK20" s="35"/>
      <c r="AM20" s="35"/>
      <c r="AN20" s="113"/>
    </row>
    <row r="21" spans="9:40" ht="30" x14ac:dyDescent="0.25">
      <c r="I21" s="35"/>
      <c r="M21" s="54" t="s">
        <v>533</v>
      </c>
      <c r="N21" s="130">
        <v>28.98</v>
      </c>
      <c r="O21" s="35">
        <v>44288</v>
      </c>
      <c r="P21" s="113"/>
      <c r="T21" s="113"/>
      <c r="X21" s="113"/>
      <c r="Y21" s="35"/>
      <c r="AA21" s="35"/>
      <c r="AB21" s="113"/>
      <c r="AC21" s="35"/>
      <c r="AE21" s="35"/>
      <c r="AF21" s="113"/>
      <c r="AG21" s="35"/>
      <c r="AI21" s="35"/>
      <c r="AJ21" s="113"/>
      <c r="AK21" s="35"/>
      <c r="AM21" s="35"/>
      <c r="AN21" s="113"/>
    </row>
    <row r="22" spans="9:40" ht="30" x14ac:dyDescent="0.25">
      <c r="I22" s="35"/>
      <c r="M22" s="54" t="s">
        <v>534</v>
      </c>
      <c r="N22" s="130">
        <v>8204.76</v>
      </c>
      <c r="O22" s="35">
        <v>44288</v>
      </c>
      <c r="P22" s="113"/>
      <c r="T22" s="113"/>
      <c r="X22" s="113"/>
      <c r="Y22" s="35"/>
      <c r="AA22" s="35"/>
      <c r="AB22" s="113"/>
      <c r="AC22" s="35"/>
      <c r="AE22" s="35"/>
      <c r="AF22" s="113"/>
      <c r="AG22" s="35"/>
      <c r="AI22" s="35"/>
      <c r="AJ22" s="113"/>
      <c r="AK22" s="35"/>
      <c r="AM22" s="35"/>
      <c r="AN22" s="113"/>
    </row>
    <row r="23" spans="9:40" ht="30" x14ac:dyDescent="0.25">
      <c r="M23" s="54" t="s">
        <v>535</v>
      </c>
      <c r="N23" s="130">
        <v>67.48</v>
      </c>
      <c r="O23" s="35">
        <v>44288</v>
      </c>
      <c r="P23" s="113"/>
      <c r="T23" s="113"/>
      <c r="X23" s="113"/>
      <c r="Y23" s="35"/>
      <c r="AA23" s="35"/>
      <c r="AB23" s="113"/>
      <c r="AC23" s="35"/>
      <c r="AE23" s="35"/>
      <c r="AF23" s="113"/>
      <c r="AG23" s="35"/>
      <c r="AI23" s="35"/>
      <c r="AJ23" s="113"/>
      <c r="AK23" s="35"/>
      <c r="AM23" s="35"/>
      <c r="AN23" s="113"/>
    </row>
    <row r="24" spans="9:40" x14ac:dyDescent="0.25">
      <c r="M24" s="2" t="s">
        <v>536</v>
      </c>
      <c r="N24" s="130">
        <v>100000</v>
      </c>
      <c r="O24" s="35">
        <v>44288</v>
      </c>
      <c r="P24" s="113"/>
      <c r="T24" s="113"/>
      <c r="X24" s="113"/>
      <c r="Y24" s="35"/>
      <c r="AA24" s="35"/>
      <c r="AB24" s="113"/>
      <c r="AC24" s="35"/>
      <c r="AE24" s="35"/>
      <c r="AF24" s="113"/>
      <c r="AG24" s="35"/>
      <c r="AI24" s="35"/>
      <c r="AJ24" s="113"/>
      <c r="AK24" s="35"/>
      <c r="AM24" s="35"/>
      <c r="AN24" s="113"/>
    </row>
    <row r="25" spans="9:40" ht="30" x14ac:dyDescent="0.25">
      <c r="M25" s="106" t="s">
        <v>541</v>
      </c>
      <c r="N25" s="131">
        <v>157500</v>
      </c>
      <c r="O25" s="35">
        <v>44288</v>
      </c>
      <c r="P25" s="113"/>
      <c r="T25" s="113"/>
      <c r="X25" s="113"/>
      <c r="Y25" s="35"/>
      <c r="AA25" s="35"/>
      <c r="AB25" s="113"/>
      <c r="AC25" s="35"/>
      <c r="AE25" s="35"/>
      <c r="AF25" s="113"/>
      <c r="AG25" s="35"/>
      <c r="AI25" s="35"/>
      <c r="AJ25" s="113"/>
      <c r="AK25" s="35"/>
      <c r="AM25" s="35"/>
      <c r="AN25" s="113"/>
    </row>
    <row r="26" spans="9:40" ht="30" x14ac:dyDescent="0.25">
      <c r="M26" s="106" t="s">
        <v>792</v>
      </c>
      <c r="N26" s="131">
        <v>1027</v>
      </c>
      <c r="O26" s="35">
        <v>44329</v>
      </c>
      <c r="P26" s="113"/>
      <c r="T26" s="113"/>
      <c r="X26" s="113"/>
      <c r="Y26" s="35"/>
      <c r="AA26" s="35"/>
      <c r="AB26" s="113"/>
      <c r="AC26" s="35"/>
      <c r="AE26" s="35"/>
      <c r="AF26" s="113"/>
      <c r="AG26" s="35"/>
      <c r="AI26" s="35"/>
      <c r="AJ26" s="113"/>
      <c r="AK26" s="35"/>
      <c r="AM26" s="35"/>
      <c r="AN26" s="113"/>
    </row>
    <row r="27" spans="9:40" ht="30" x14ac:dyDescent="0.25">
      <c r="M27" s="106" t="s">
        <v>793</v>
      </c>
      <c r="N27" s="131">
        <v>713</v>
      </c>
      <c r="O27" s="35">
        <v>44329</v>
      </c>
      <c r="P27" s="113"/>
      <c r="T27" s="113"/>
      <c r="X27" s="113"/>
      <c r="Y27" s="35"/>
      <c r="AA27" s="35"/>
      <c r="AB27" s="113"/>
      <c r="AC27" s="35"/>
      <c r="AE27" s="35"/>
      <c r="AF27" s="113"/>
      <c r="AG27" s="35"/>
      <c r="AI27" s="35"/>
      <c r="AJ27" s="113"/>
      <c r="AK27" s="35"/>
      <c r="AM27" s="35"/>
      <c r="AN27" s="113"/>
    </row>
    <row r="28" spans="9:40" x14ac:dyDescent="0.25">
      <c r="M28" s="106" t="s">
        <v>560</v>
      </c>
      <c r="N28" s="131">
        <v>100000</v>
      </c>
      <c r="O28" s="35">
        <v>44329</v>
      </c>
      <c r="P28" s="113"/>
      <c r="T28" s="113"/>
      <c r="X28" s="113"/>
      <c r="Y28" s="35"/>
      <c r="AA28" s="35"/>
      <c r="AB28" s="113"/>
      <c r="AC28" s="35"/>
      <c r="AE28" s="35"/>
      <c r="AF28" s="113"/>
      <c r="AG28" s="35"/>
      <c r="AI28" s="35"/>
      <c r="AJ28" s="113"/>
      <c r="AK28" s="35"/>
      <c r="AM28" s="35"/>
      <c r="AN28" s="113"/>
    </row>
    <row r="29" spans="9:40" x14ac:dyDescent="0.25">
      <c r="M29" s="106" t="s">
        <v>671</v>
      </c>
      <c r="N29" s="136">
        <v>100000</v>
      </c>
      <c r="O29" s="35">
        <v>44351</v>
      </c>
      <c r="P29" s="113"/>
      <c r="T29" s="113"/>
      <c r="X29" s="113"/>
      <c r="Y29" s="35"/>
      <c r="AA29" s="35"/>
      <c r="AB29" s="113"/>
      <c r="AC29" s="35"/>
      <c r="AE29" s="35"/>
      <c r="AF29" s="113"/>
      <c r="AG29" s="35"/>
      <c r="AI29" s="35"/>
      <c r="AJ29" s="113"/>
      <c r="AK29" s="35"/>
      <c r="AM29" s="35"/>
      <c r="AN29" s="113"/>
    </row>
    <row r="30" spans="9:40" ht="30" x14ac:dyDescent="0.25">
      <c r="M30" s="106" t="s">
        <v>797</v>
      </c>
      <c r="N30" s="131">
        <v>792</v>
      </c>
      <c r="O30" s="35">
        <v>44377</v>
      </c>
      <c r="P30" s="113"/>
      <c r="T30" s="113"/>
      <c r="X30" s="113"/>
      <c r="Y30" s="35"/>
      <c r="AA30" s="35"/>
      <c r="AB30" s="113"/>
      <c r="AC30" s="35"/>
      <c r="AE30" s="35"/>
      <c r="AF30" s="113"/>
      <c r="AG30" s="35"/>
      <c r="AI30" s="35"/>
      <c r="AJ30" s="113"/>
      <c r="AK30" s="35"/>
      <c r="AM30" s="35"/>
      <c r="AN30" s="113"/>
    </row>
    <row r="31" spans="9:40" x14ac:dyDescent="0.25">
      <c r="M31" s="54" t="s">
        <v>799</v>
      </c>
      <c r="N31" s="136">
        <v>70000</v>
      </c>
      <c r="O31" s="35">
        <v>44377</v>
      </c>
      <c r="P31" s="113"/>
      <c r="T31" s="113"/>
      <c r="X31" s="113"/>
      <c r="Y31" s="35"/>
      <c r="AA31" s="35"/>
      <c r="AB31" s="113"/>
      <c r="AC31" s="35"/>
      <c r="AE31" s="35"/>
      <c r="AF31" s="113"/>
      <c r="AG31" s="35"/>
      <c r="AI31" s="35"/>
      <c r="AJ31" s="113"/>
      <c r="AK31" s="35"/>
      <c r="AM31" s="35"/>
      <c r="AN31" s="113"/>
    </row>
    <row r="32" spans="9:40" x14ac:dyDescent="0.25">
      <c r="M32" s="54" t="s">
        <v>798</v>
      </c>
      <c r="N32" s="136">
        <v>50000</v>
      </c>
      <c r="O32" s="35">
        <v>44392</v>
      </c>
      <c r="P32" s="113"/>
      <c r="T32" s="113"/>
      <c r="X32" s="113"/>
      <c r="Y32" s="35"/>
      <c r="AA32" s="35"/>
      <c r="AB32" s="113"/>
      <c r="AC32" s="35"/>
      <c r="AE32" s="35"/>
      <c r="AF32" s="113"/>
      <c r="AG32" s="35"/>
      <c r="AI32" s="35"/>
      <c r="AJ32" s="113"/>
      <c r="AK32" s="35"/>
      <c r="AM32" s="35"/>
      <c r="AN32" s="113"/>
    </row>
    <row r="33" spans="1:51" ht="30" x14ac:dyDescent="0.25">
      <c r="M33" s="106" t="s">
        <v>930</v>
      </c>
      <c r="N33" s="131">
        <v>826</v>
      </c>
      <c r="O33" s="35">
        <v>44392</v>
      </c>
      <c r="P33" s="113"/>
      <c r="T33" s="113"/>
      <c r="X33" s="113"/>
      <c r="Y33" s="35"/>
      <c r="AA33" s="35"/>
      <c r="AB33" s="113"/>
      <c r="AC33" s="35"/>
      <c r="AE33" s="35"/>
      <c r="AF33" s="113"/>
      <c r="AG33" s="35"/>
      <c r="AI33" s="35"/>
      <c r="AJ33" s="113"/>
      <c r="AK33" s="35"/>
      <c r="AM33" s="35"/>
      <c r="AN33" s="113"/>
    </row>
    <row r="34" spans="1:51" x14ac:dyDescent="0.25">
      <c r="M34" s="54" t="s">
        <v>933</v>
      </c>
      <c r="N34" s="136">
        <v>50000</v>
      </c>
      <c r="O34" s="35">
        <v>44414</v>
      </c>
      <c r="P34" s="113"/>
      <c r="T34" s="113"/>
      <c r="X34" s="113"/>
      <c r="Y34" s="35"/>
      <c r="AA34" s="35"/>
      <c r="AB34" s="113"/>
      <c r="AC34" s="35"/>
      <c r="AE34" s="35"/>
      <c r="AF34" s="113"/>
      <c r="AG34" s="35"/>
      <c r="AI34" s="35"/>
      <c r="AJ34" s="113"/>
      <c r="AK34" s="35"/>
      <c r="AM34" s="35"/>
      <c r="AN34" s="113"/>
    </row>
    <row r="35" spans="1:51" x14ac:dyDescent="0.25">
      <c r="M35" s="137" t="s">
        <v>1034</v>
      </c>
      <c r="N35" s="131">
        <v>100000</v>
      </c>
      <c r="O35" s="35">
        <v>44414</v>
      </c>
      <c r="P35" s="113"/>
      <c r="T35" s="113"/>
      <c r="X35" s="113"/>
      <c r="Y35" s="35"/>
      <c r="AA35" s="35"/>
      <c r="AB35" s="113"/>
      <c r="AC35" s="35"/>
      <c r="AE35" s="35"/>
      <c r="AF35" s="113"/>
      <c r="AG35" s="35"/>
      <c r="AI35" s="35"/>
      <c r="AJ35" s="113"/>
      <c r="AK35" s="35"/>
      <c r="AM35" s="35"/>
      <c r="AN35" s="113"/>
    </row>
    <row r="36" spans="1:51" ht="30" x14ac:dyDescent="0.25">
      <c r="M36" s="137" t="s">
        <v>1035</v>
      </c>
      <c r="N36" s="131">
        <v>666</v>
      </c>
      <c r="O36" s="35">
        <v>44449</v>
      </c>
      <c r="P36" s="113"/>
      <c r="T36" s="113"/>
      <c r="X36" s="113"/>
      <c r="Y36" s="35"/>
      <c r="AA36" s="35"/>
      <c r="AB36" s="113"/>
      <c r="AC36" s="35"/>
      <c r="AE36" s="35"/>
      <c r="AF36" s="113"/>
      <c r="AG36" s="35"/>
      <c r="AI36" s="35"/>
      <c r="AJ36" s="113"/>
      <c r="AK36" s="35"/>
      <c r="AM36" s="35"/>
      <c r="AN36" s="113"/>
    </row>
    <row r="37" spans="1:51" x14ac:dyDescent="0.25">
      <c r="M37" s="137" t="s">
        <v>1142</v>
      </c>
      <c r="N37" s="131">
        <v>100000</v>
      </c>
      <c r="O37" s="35">
        <v>44449</v>
      </c>
      <c r="P37" s="113"/>
      <c r="T37" s="113"/>
      <c r="X37" s="113"/>
      <c r="Y37" s="35"/>
      <c r="AA37" s="35"/>
      <c r="AB37" s="113"/>
      <c r="AC37" s="35"/>
      <c r="AE37" s="35"/>
      <c r="AF37" s="113"/>
      <c r="AG37" s="35"/>
      <c r="AI37" s="35"/>
      <c r="AJ37" s="113"/>
      <c r="AK37" s="35"/>
      <c r="AM37" s="35"/>
      <c r="AN37" s="113"/>
    </row>
    <row r="38" spans="1:51" ht="30" x14ac:dyDescent="0.25">
      <c r="M38" s="137" t="s">
        <v>1144</v>
      </c>
      <c r="N38" s="131">
        <v>328125</v>
      </c>
      <c r="O38" s="35">
        <v>44449</v>
      </c>
      <c r="P38" s="113"/>
      <c r="T38" s="113"/>
      <c r="X38" s="113"/>
      <c r="Y38" s="35"/>
      <c r="AA38" s="35"/>
      <c r="AB38" s="113"/>
      <c r="AC38" s="35"/>
      <c r="AE38" s="35"/>
      <c r="AF38" s="113"/>
      <c r="AG38" s="35"/>
      <c r="AI38" s="35"/>
      <c r="AJ38" s="113"/>
      <c r="AK38" s="35"/>
      <c r="AM38" s="35"/>
      <c r="AN38" s="113"/>
    </row>
    <row r="39" spans="1:51" ht="30" x14ac:dyDescent="0.25">
      <c r="M39" s="137" t="s">
        <v>1143</v>
      </c>
      <c r="N39" s="131">
        <v>15313</v>
      </c>
      <c r="O39" s="35">
        <v>44449</v>
      </c>
      <c r="P39" s="113"/>
      <c r="T39" s="113"/>
      <c r="X39" s="113"/>
      <c r="Y39" s="35"/>
      <c r="AA39" s="35"/>
      <c r="AB39" s="113"/>
      <c r="AC39" s="35"/>
      <c r="AE39" s="35"/>
      <c r="AF39" s="113"/>
      <c r="AG39" s="35"/>
      <c r="AI39" s="35"/>
      <c r="AJ39" s="113"/>
      <c r="AK39" s="35"/>
      <c r="AM39" s="35"/>
      <c r="AN39" s="113"/>
    </row>
    <row r="40" spans="1:51" ht="30" x14ac:dyDescent="0.25">
      <c r="M40" s="137" t="s">
        <v>1148</v>
      </c>
      <c r="N40" s="131">
        <v>590</v>
      </c>
      <c r="O40" s="35">
        <v>44449</v>
      </c>
      <c r="P40" s="113"/>
      <c r="T40" s="113"/>
      <c r="X40" s="113"/>
      <c r="Y40" s="35"/>
      <c r="AA40" s="35"/>
      <c r="AB40" s="113"/>
      <c r="AC40" s="35"/>
      <c r="AE40" s="35"/>
      <c r="AF40" s="113"/>
      <c r="AG40" s="35"/>
      <c r="AI40" s="35"/>
      <c r="AJ40" s="113"/>
      <c r="AK40" s="35"/>
      <c r="AM40" s="35"/>
      <c r="AN40" s="113"/>
    </row>
    <row r="41" spans="1:51" ht="30" x14ac:dyDescent="0.25">
      <c r="M41" s="137" t="s">
        <v>1240</v>
      </c>
      <c r="N41" s="131">
        <v>567</v>
      </c>
      <c r="O41" s="35">
        <v>44482</v>
      </c>
      <c r="P41" s="113"/>
      <c r="T41" s="113"/>
      <c r="X41" s="113"/>
      <c r="Y41" s="35"/>
      <c r="AA41" s="35"/>
      <c r="AB41" s="113"/>
      <c r="AC41" s="35"/>
      <c r="AE41" s="35"/>
      <c r="AF41" s="113"/>
      <c r="AG41" s="35"/>
      <c r="AI41" s="35"/>
      <c r="AJ41" s="113"/>
      <c r="AK41" s="35"/>
      <c r="AM41" s="35"/>
      <c r="AN41" s="113"/>
    </row>
    <row r="42" spans="1:51" ht="30" x14ac:dyDescent="0.25">
      <c r="M42" s="137" t="s">
        <v>1345</v>
      </c>
      <c r="N42" s="131">
        <v>353</v>
      </c>
      <c r="O42" s="35">
        <v>44512</v>
      </c>
      <c r="P42" s="113"/>
      <c r="T42" s="113"/>
      <c r="X42" s="113"/>
      <c r="Y42" s="35"/>
      <c r="AA42" s="35"/>
      <c r="AB42" s="113"/>
      <c r="AC42" s="35"/>
      <c r="AE42" s="35"/>
      <c r="AF42" s="113"/>
      <c r="AG42" s="35"/>
      <c r="AI42" s="35"/>
      <c r="AJ42" s="113"/>
      <c r="AK42" s="35"/>
      <c r="AM42" s="35"/>
      <c r="AN42" s="113"/>
    </row>
    <row r="43" spans="1:51" ht="30" x14ac:dyDescent="0.25">
      <c r="M43" s="137" t="s">
        <v>1408</v>
      </c>
      <c r="N43" s="131">
        <v>1238</v>
      </c>
      <c r="O43" s="35">
        <v>44553</v>
      </c>
      <c r="P43" s="113"/>
      <c r="T43" s="113"/>
      <c r="X43" s="113"/>
      <c r="Y43" s="35"/>
      <c r="AA43" s="35"/>
      <c r="AB43" s="113"/>
      <c r="AC43" s="35"/>
      <c r="AE43" s="35"/>
      <c r="AF43" s="113"/>
      <c r="AG43" s="35"/>
      <c r="AI43" s="35"/>
      <c r="AJ43" s="113"/>
      <c r="AK43" s="35"/>
      <c r="AM43" s="35"/>
      <c r="AN43" s="113"/>
    </row>
    <row r="44" spans="1:51" x14ac:dyDescent="0.25">
      <c r="M44" s="40" t="s">
        <v>1506</v>
      </c>
      <c r="N44" s="136">
        <v>50000</v>
      </c>
      <c r="O44" s="35">
        <v>44553</v>
      </c>
      <c r="P44" s="113"/>
      <c r="T44" s="113"/>
      <c r="X44" s="113"/>
      <c r="Y44" s="35"/>
      <c r="AA44" s="35"/>
      <c r="AB44" s="113"/>
      <c r="AC44" s="35"/>
      <c r="AE44" s="35"/>
      <c r="AF44" s="113"/>
      <c r="AG44" s="35"/>
      <c r="AI44" s="35"/>
      <c r="AJ44" s="113"/>
      <c r="AK44" s="35"/>
      <c r="AM44" s="35"/>
      <c r="AN44" s="113"/>
    </row>
    <row r="45" spans="1:51" x14ac:dyDescent="0.25">
      <c r="M45" s="106"/>
      <c r="N45" s="131"/>
      <c r="P45" s="113"/>
      <c r="T45" s="113"/>
      <c r="X45" s="113"/>
      <c r="Y45" s="35"/>
      <c r="AA45" s="35"/>
      <c r="AB45" s="113"/>
      <c r="AC45" s="35"/>
      <c r="AE45" s="35"/>
      <c r="AF45" s="113"/>
      <c r="AG45" s="35"/>
      <c r="AI45" s="35"/>
      <c r="AJ45" s="113"/>
      <c r="AK45" s="35"/>
      <c r="AM45" s="35"/>
      <c r="AN45" s="113"/>
    </row>
    <row r="46" spans="1:51" x14ac:dyDescent="0.25">
      <c r="M46" s="106"/>
      <c r="N46" s="107"/>
      <c r="P46" s="113"/>
      <c r="T46" s="113"/>
      <c r="X46" s="113"/>
      <c r="Y46" s="35"/>
      <c r="AA46" s="35"/>
      <c r="AB46" s="113"/>
      <c r="AC46" s="35"/>
      <c r="AE46" s="35"/>
      <c r="AF46" s="113"/>
      <c r="AG46" s="35"/>
      <c r="AI46" s="35"/>
      <c r="AJ46" s="113"/>
      <c r="AK46" s="35"/>
      <c r="AM46" s="35"/>
      <c r="AN46" s="113"/>
    </row>
    <row r="47" spans="1:51" s="75" customFormat="1" x14ac:dyDescent="0.25">
      <c r="A47" s="79" t="s">
        <v>49</v>
      </c>
      <c r="B47" s="77">
        <f>SUM(B2:B46)</f>
        <v>2016.99</v>
      </c>
      <c r="D47" s="112"/>
      <c r="F47" s="74">
        <f>SUM(F2:F46)</f>
        <v>63500</v>
      </c>
      <c r="H47" s="112"/>
      <c r="J47" s="73">
        <f>SUM(J2:J46)</f>
        <v>18000</v>
      </c>
      <c r="L47" s="112"/>
      <c r="M47" s="78"/>
      <c r="N47" s="75">
        <f>SUM(N2:N46)</f>
        <v>1624676.46</v>
      </c>
      <c r="O47" s="35"/>
      <c r="P47" s="112"/>
      <c r="R47" s="74">
        <f>SUM(R2:R46)</f>
        <v>23299.83</v>
      </c>
      <c r="T47" s="112"/>
      <c r="V47" s="74">
        <f>SUM(V2:V46)</f>
        <v>75000</v>
      </c>
      <c r="X47" s="112"/>
      <c r="Z47" s="73">
        <f>SUM(Z2:Z46)</f>
        <v>29.87</v>
      </c>
      <c r="AB47" s="112"/>
      <c r="AC47" s="35"/>
      <c r="AD47" s="75">
        <f>SUM(AD2:AD46)</f>
        <v>12506.189999999999</v>
      </c>
      <c r="AE47" s="35"/>
      <c r="AF47" s="112"/>
      <c r="AG47" s="35"/>
      <c r="AH47" s="75">
        <f>SUM(AH2:AH46)</f>
        <v>69820.56</v>
      </c>
      <c r="AI47" s="35"/>
      <c r="AJ47" s="112"/>
      <c r="AL47" s="80">
        <f>SUM(AL2:AL46)</f>
        <v>1750</v>
      </c>
      <c r="AN47" s="112"/>
      <c r="AP47" s="74">
        <f>SUM(AP2:AP46)</f>
        <v>0</v>
      </c>
      <c r="AR47" s="112"/>
      <c r="AT47" s="77">
        <f>SUM(AT2:AT46)</f>
        <v>0</v>
      </c>
      <c r="AV47" s="112"/>
      <c r="AW47" s="54"/>
      <c r="AX47" s="76">
        <f>SUM(AX2:AX46)</f>
        <v>199.7</v>
      </c>
      <c r="AY47" s="54"/>
    </row>
    <row r="48" spans="1:51" x14ac:dyDescent="0.25">
      <c r="P48" s="113"/>
      <c r="T48" s="113"/>
      <c r="X48" s="113"/>
      <c r="Y48" s="35"/>
      <c r="AA48" s="35"/>
      <c r="AB48" s="113"/>
      <c r="AC48" s="75"/>
      <c r="AE48" s="75"/>
      <c r="AF48" s="113"/>
      <c r="AG48" s="75"/>
      <c r="AI48" s="75"/>
      <c r="AJ48" s="113"/>
      <c r="AK48" s="35"/>
      <c r="AM48" s="35"/>
      <c r="AN48" s="113"/>
    </row>
    <row r="49" spans="13:40" x14ac:dyDescent="0.25">
      <c r="P49" s="113"/>
      <c r="T49" s="113"/>
      <c r="X49" s="113"/>
      <c r="Y49" s="35"/>
      <c r="AA49" s="35"/>
      <c r="AB49" s="113"/>
      <c r="AC49" s="35"/>
      <c r="AE49" s="35"/>
      <c r="AF49" s="113"/>
      <c r="AG49" s="35"/>
      <c r="AI49" s="35"/>
      <c r="AJ49" s="113"/>
      <c r="AK49" s="35"/>
      <c r="AM49" s="35"/>
      <c r="AN49" s="113"/>
    </row>
    <row r="50" spans="13:40" x14ac:dyDescent="0.25">
      <c r="M50" s="54"/>
      <c r="N50" s="54"/>
      <c r="P50" s="113"/>
      <c r="T50" s="113"/>
      <c r="X50" s="113"/>
      <c r="Y50" s="35"/>
      <c r="AA50" s="35"/>
      <c r="AB50" s="113"/>
      <c r="AC50" s="35"/>
      <c r="AE50" s="35"/>
      <c r="AF50" s="113"/>
      <c r="AG50" s="35"/>
      <c r="AI50" s="35"/>
      <c r="AJ50" s="113"/>
      <c r="AK50" s="35"/>
      <c r="AM50" s="35"/>
      <c r="AN50" s="113"/>
    </row>
    <row r="51" spans="13:40" x14ac:dyDescent="0.25">
      <c r="M51" s="54"/>
      <c r="N51" s="54"/>
      <c r="AC51" s="35"/>
      <c r="AE51" s="35"/>
      <c r="AG51" s="35"/>
      <c r="AI51" s="35"/>
    </row>
    <row r="52" spans="13:40" x14ac:dyDescent="0.25">
      <c r="M52" s="54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B19" workbookViewId="0">
      <selection activeCell="L20" sqref="L20"/>
    </sheetView>
  </sheetViews>
  <sheetFormatPr defaultColWidth="9.140625" defaultRowHeight="15" x14ac:dyDescent="0.25"/>
  <cols>
    <col min="1" max="1" width="41.85546875" style="54" customWidth="1"/>
    <col min="2" max="2" width="15" style="48" bestFit="1" customWidth="1"/>
    <col min="3" max="3" width="12.140625" style="55" bestFit="1" customWidth="1"/>
    <col min="4" max="4" width="18.140625" style="55" customWidth="1"/>
    <col min="5" max="5" width="14.85546875" style="55" customWidth="1"/>
    <col min="6" max="6" width="5.42578125" style="55" bestFit="1" customWidth="1"/>
    <col min="7" max="7" width="15.140625" style="56" bestFit="1" customWidth="1"/>
    <col min="8" max="8" width="9.140625" style="40" bestFit="1" customWidth="1"/>
    <col min="9" max="9" width="17.28515625" style="40" bestFit="1" customWidth="1"/>
    <col min="10" max="10" width="14.85546875" style="40" customWidth="1"/>
    <col min="11" max="11" width="5.28515625" style="40" customWidth="1"/>
    <col min="12" max="12" width="13.5703125" style="55" bestFit="1" customWidth="1"/>
    <col min="13" max="13" width="15.140625" style="59" bestFit="1" customWidth="1"/>
    <col min="14" max="16384" width="9.140625" style="40"/>
  </cols>
  <sheetData>
    <row r="1" spans="1:14" x14ac:dyDescent="0.25">
      <c r="A1" s="1" t="s">
        <v>13</v>
      </c>
      <c r="B1" s="41" t="s">
        <v>34</v>
      </c>
      <c r="C1" s="42" t="s">
        <v>37</v>
      </c>
      <c r="D1" s="43" t="s">
        <v>38</v>
      </c>
      <c r="E1" s="44" t="s">
        <v>39</v>
      </c>
      <c r="F1" s="45"/>
      <c r="G1" s="46" t="s">
        <v>36</v>
      </c>
      <c r="H1" s="42" t="s">
        <v>37</v>
      </c>
      <c r="I1" s="43" t="s">
        <v>38</v>
      </c>
      <c r="J1" s="44" t="s">
        <v>39</v>
      </c>
      <c r="K1" s="44"/>
      <c r="L1" s="59" t="s">
        <v>35</v>
      </c>
      <c r="M1" s="59" t="s">
        <v>44</v>
      </c>
    </row>
    <row r="2" spans="1:14" x14ac:dyDescent="0.25">
      <c r="A2" s="47" t="s">
        <v>19</v>
      </c>
      <c r="B2" s="48">
        <v>29762</v>
      </c>
      <c r="C2" s="105">
        <v>493965</v>
      </c>
      <c r="D2" s="21">
        <v>29762</v>
      </c>
      <c r="E2" s="5">
        <v>44215</v>
      </c>
      <c r="F2" s="49"/>
      <c r="G2" s="48">
        <v>5855</v>
      </c>
      <c r="H2" s="105">
        <v>493965</v>
      </c>
      <c r="I2" s="21">
        <v>5855</v>
      </c>
      <c r="J2" s="5">
        <v>44215</v>
      </c>
      <c r="K2" s="5"/>
      <c r="L2" s="55">
        <f t="shared" ref="L2:L18" si="0">B2+G2</f>
        <v>35617</v>
      </c>
      <c r="M2" s="59">
        <f>SUM(D2,I2)</f>
        <v>35617</v>
      </c>
    </row>
    <row r="3" spans="1:14" x14ac:dyDescent="0.25">
      <c r="A3" s="3" t="s">
        <v>20</v>
      </c>
      <c r="B3" s="48">
        <v>120297</v>
      </c>
      <c r="C3" s="52" t="s">
        <v>65</v>
      </c>
      <c r="D3" s="52" t="s">
        <v>65</v>
      </c>
      <c r="E3" s="52" t="s">
        <v>65</v>
      </c>
      <c r="F3" s="49"/>
      <c r="G3" s="48">
        <v>5855</v>
      </c>
      <c r="H3" s="105">
        <v>493967</v>
      </c>
      <c r="I3" s="21">
        <v>5855</v>
      </c>
      <c r="J3" s="5">
        <v>44215</v>
      </c>
      <c r="K3" s="5"/>
      <c r="L3" s="55">
        <f t="shared" si="0"/>
        <v>126152</v>
      </c>
      <c r="M3" s="59">
        <f>SUM(D47,I3)</f>
        <v>126152</v>
      </c>
    </row>
    <row r="4" spans="1:14" x14ac:dyDescent="0.25">
      <c r="A4" s="47" t="s">
        <v>21</v>
      </c>
      <c r="B4" s="48">
        <v>113165</v>
      </c>
      <c r="C4" s="105">
        <v>493974</v>
      </c>
      <c r="D4" s="21">
        <v>113165</v>
      </c>
      <c r="E4" s="5">
        <v>44215</v>
      </c>
      <c r="F4" s="49"/>
      <c r="G4" s="48">
        <v>5855</v>
      </c>
      <c r="H4" s="105">
        <v>493974</v>
      </c>
      <c r="I4" s="21">
        <v>5855</v>
      </c>
      <c r="J4" s="5">
        <v>44215</v>
      </c>
      <c r="K4" s="5"/>
      <c r="L4" s="55">
        <f t="shared" si="0"/>
        <v>119020</v>
      </c>
      <c r="M4" s="59">
        <f t="shared" ref="M4:M17" si="1">SUM(D4,I4)</f>
        <v>119020</v>
      </c>
    </row>
    <row r="5" spans="1:14" x14ac:dyDescent="0.25">
      <c r="A5" s="3" t="s">
        <v>22</v>
      </c>
      <c r="B5" s="48">
        <v>29865</v>
      </c>
      <c r="C5" s="105">
        <v>493979</v>
      </c>
      <c r="D5" s="21">
        <v>29865</v>
      </c>
      <c r="E5" s="5">
        <v>44215</v>
      </c>
      <c r="F5" s="49"/>
      <c r="G5" s="48">
        <v>5855</v>
      </c>
      <c r="H5" s="105">
        <v>493979</v>
      </c>
      <c r="I5" s="21">
        <v>5855</v>
      </c>
      <c r="J5" s="5">
        <v>44215</v>
      </c>
      <c r="K5" s="5"/>
      <c r="L5" s="55">
        <f t="shared" si="0"/>
        <v>35720</v>
      </c>
      <c r="M5" s="59">
        <f t="shared" si="1"/>
        <v>35720</v>
      </c>
    </row>
    <row r="6" spans="1:14" x14ac:dyDescent="0.25">
      <c r="A6" s="3" t="s">
        <v>23</v>
      </c>
      <c r="B6" s="48">
        <v>50460</v>
      </c>
      <c r="C6" s="105">
        <v>493981</v>
      </c>
      <c r="D6" s="21">
        <v>50460</v>
      </c>
      <c r="E6" s="5">
        <v>44215</v>
      </c>
      <c r="F6" s="49"/>
      <c r="G6" s="48">
        <v>5855</v>
      </c>
      <c r="H6" s="105">
        <v>493981</v>
      </c>
      <c r="I6" s="21">
        <v>5855</v>
      </c>
      <c r="J6" s="5">
        <v>44215</v>
      </c>
      <c r="K6" s="5"/>
      <c r="L6" s="55">
        <f t="shared" si="0"/>
        <v>56315</v>
      </c>
      <c r="M6" s="59">
        <f t="shared" si="1"/>
        <v>56315</v>
      </c>
    </row>
    <row r="7" spans="1:14" x14ac:dyDescent="0.25">
      <c r="A7" s="3" t="s">
        <v>24</v>
      </c>
      <c r="B7" s="48">
        <v>19032</v>
      </c>
      <c r="C7" s="105">
        <v>493982</v>
      </c>
      <c r="D7" s="21">
        <v>19032</v>
      </c>
      <c r="E7" s="5">
        <v>44215</v>
      </c>
      <c r="F7" s="49"/>
      <c r="G7" s="48">
        <v>5855</v>
      </c>
      <c r="H7" s="105">
        <v>493982</v>
      </c>
      <c r="I7" s="21">
        <v>5855</v>
      </c>
      <c r="J7" s="5">
        <v>44215</v>
      </c>
      <c r="K7" s="5"/>
      <c r="L7" s="55">
        <f t="shared" si="0"/>
        <v>24887</v>
      </c>
      <c r="M7" s="59">
        <f t="shared" si="1"/>
        <v>24887</v>
      </c>
    </row>
    <row r="8" spans="1:14" x14ac:dyDescent="0.25">
      <c r="A8" s="3" t="s">
        <v>25</v>
      </c>
      <c r="B8" s="48">
        <v>140190</v>
      </c>
      <c r="C8" s="105">
        <v>493984</v>
      </c>
      <c r="D8" s="21">
        <v>140190</v>
      </c>
      <c r="E8" s="5">
        <v>44215</v>
      </c>
      <c r="F8" s="49"/>
      <c r="G8" s="48">
        <v>5855</v>
      </c>
      <c r="H8" s="105">
        <v>493984</v>
      </c>
      <c r="I8" s="21">
        <v>5855</v>
      </c>
      <c r="J8" s="5">
        <v>44215</v>
      </c>
      <c r="K8" s="5"/>
      <c r="L8" s="55">
        <f t="shared" si="0"/>
        <v>146045</v>
      </c>
      <c r="M8" s="59">
        <f t="shared" si="1"/>
        <v>146045</v>
      </c>
    </row>
    <row r="9" spans="1:14" x14ac:dyDescent="0.25">
      <c r="A9" s="47" t="s">
        <v>41</v>
      </c>
      <c r="B9" s="48">
        <v>92306</v>
      </c>
      <c r="C9" s="105">
        <v>493985</v>
      </c>
      <c r="D9" s="21">
        <v>92306</v>
      </c>
      <c r="E9" s="5">
        <v>44215</v>
      </c>
      <c r="F9" s="49"/>
      <c r="G9" s="48">
        <v>5855</v>
      </c>
      <c r="H9" s="105">
        <v>493985</v>
      </c>
      <c r="I9" s="21">
        <v>5855</v>
      </c>
      <c r="J9" s="5">
        <v>44215</v>
      </c>
      <c r="K9" s="5"/>
      <c r="L9" s="55">
        <f t="shared" si="0"/>
        <v>98161</v>
      </c>
      <c r="M9" s="59">
        <f t="shared" si="1"/>
        <v>98161</v>
      </c>
    </row>
    <row r="10" spans="1:14" ht="30" x14ac:dyDescent="0.25">
      <c r="A10" s="3" t="s">
        <v>26</v>
      </c>
      <c r="B10" s="48">
        <v>87678</v>
      </c>
      <c r="C10" s="105">
        <v>493989</v>
      </c>
      <c r="D10" s="21">
        <v>87678</v>
      </c>
      <c r="E10" s="5">
        <v>44215</v>
      </c>
      <c r="F10" s="49"/>
      <c r="G10" s="48">
        <v>5855</v>
      </c>
      <c r="H10" s="105">
        <v>493989</v>
      </c>
      <c r="I10" s="21">
        <v>5855</v>
      </c>
      <c r="J10" s="5">
        <v>44215</v>
      </c>
      <c r="K10" s="5"/>
      <c r="L10" s="55">
        <f t="shared" si="0"/>
        <v>93533</v>
      </c>
      <c r="M10" s="59">
        <f t="shared" si="1"/>
        <v>93533</v>
      </c>
    </row>
    <row r="11" spans="1:14" x14ac:dyDescent="0.25">
      <c r="A11" s="3" t="s">
        <v>27</v>
      </c>
      <c r="B11" s="48">
        <v>40224</v>
      </c>
      <c r="C11" s="105">
        <v>493990</v>
      </c>
      <c r="D11" s="21">
        <v>40224</v>
      </c>
      <c r="E11" s="5">
        <v>44215</v>
      </c>
      <c r="F11" s="49"/>
      <c r="G11" s="48">
        <v>5855</v>
      </c>
      <c r="H11" s="105">
        <v>493990</v>
      </c>
      <c r="I11" s="21">
        <v>5855</v>
      </c>
      <c r="J11" s="5">
        <v>44215</v>
      </c>
      <c r="K11" s="5"/>
      <c r="L11" s="55">
        <f t="shared" si="0"/>
        <v>46079</v>
      </c>
      <c r="M11" s="59">
        <f t="shared" si="1"/>
        <v>46079</v>
      </c>
      <c r="N11" s="53"/>
    </row>
    <row r="12" spans="1:14" x14ac:dyDescent="0.25">
      <c r="A12" s="3" t="s">
        <v>28</v>
      </c>
      <c r="B12" s="48">
        <v>55522</v>
      </c>
      <c r="C12" s="105">
        <v>493992</v>
      </c>
      <c r="D12" s="21">
        <v>55522</v>
      </c>
      <c r="E12" s="5">
        <v>44215</v>
      </c>
      <c r="F12" s="49"/>
      <c r="G12" s="48">
        <v>5855</v>
      </c>
      <c r="H12" s="105">
        <v>493992</v>
      </c>
      <c r="I12" s="21">
        <v>5855</v>
      </c>
      <c r="J12" s="5">
        <v>44215</v>
      </c>
      <c r="K12" s="5"/>
      <c r="L12" s="55">
        <f t="shared" si="0"/>
        <v>61377</v>
      </c>
      <c r="M12" s="59">
        <f t="shared" si="1"/>
        <v>61377</v>
      </c>
    </row>
    <row r="13" spans="1:14" x14ac:dyDescent="0.25">
      <c r="A13" s="3" t="s">
        <v>29</v>
      </c>
      <c r="B13" s="48">
        <v>274348</v>
      </c>
      <c r="C13" s="105">
        <v>493996</v>
      </c>
      <c r="D13" s="21">
        <v>274348</v>
      </c>
      <c r="E13" s="5">
        <v>44215</v>
      </c>
      <c r="F13" s="49"/>
      <c r="G13" s="48">
        <v>5855</v>
      </c>
      <c r="H13" s="105">
        <v>493996</v>
      </c>
      <c r="I13" s="21">
        <v>5855</v>
      </c>
      <c r="J13" s="5">
        <v>44215</v>
      </c>
      <c r="K13" s="5"/>
      <c r="L13" s="55">
        <f t="shared" si="0"/>
        <v>280203</v>
      </c>
      <c r="M13" s="59">
        <f t="shared" si="1"/>
        <v>280203</v>
      </c>
    </row>
    <row r="14" spans="1:14" x14ac:dyDescent="0.25">
      <c r="A14" s="3" t="s">
        <v>30</v>
      </c>
      <c r="B14" s="48">
        <v>27649</v>
      </c>
      <c r="C14" s="105">
        <v>493997</v>
      </c>
      <c r="D14" s="21">
        <v>27649</v>
      </c>
      <c r="E14" s="5">
        <v>44215</v>
      </c>
      <c r="F14" s="49"/>
      <c r="G14" s="48">
        <v>5855</v>
      </c>
      <c r="H14" s="105">
        <v>493997</v>
      </c>
      <c r="I14" s="21">
        <v>5855</v>
      </c>
      <c r="J14" s="5">
        <v>44215</v>
      </c>
      <c r="K14" s="5"/>
      <c r="L14" s="55">
        <f t="shared" si="0"/>
        <v>33504</v>
      </c>
      <c r="M14" s="59">
        <f t="shared" si="1"/>
        <v>33504</v>
      </c>
    </row>
    <row r="15" spans="1:14" x14ac:dyDescent="0.25">
      <c r="A15" s="3" t="s">
        <v>31</v>
      </c>
      <c r="B15" s="48">
        <v>63884</v>
      </c>
      <c r="C15" s="105">
        <v>494001</v>
      </c>
      <c r="D15" s="21">
        <v>63884</v>
      </c>
      <c r="E15" s="5">
        <v>44215</v>
      </c>
      <c r="F15" s="49"/>
      <c r="G15" s="48">
        <v>5855</v>
      </c>
      <c r="H15" s="105">
        <v>494001</v>
      </c>
      <c r="I15" s="21">
        <v>5855</v>
      </c>
      <c r="J15" s="5">
        <v>44215</v>
      </c>
      <c r="K15" s="5"/>
      <c r="L15" s="55">
        <f t="shared" si="0"/>
        <v>69739</v>
      </c>
      <c r="M15" s="59">
        <f t="shared" si="1"/>
        <v>69739</v>
      </c>
    </row>
    <row r="16" spans="1:14" x14ac:dyDescent="0.25">
      <c r="A16" s="3" t="s">
        <v>32</v>
      </c>
      <c r="B16" s="48">
        <v>67986</v>
      </c>
      <c r="C16" s="105">
        <v>494002</v>
      </c>
      <c r="D16" s="21">
        <v>67986</v>
      </c>
      <c r="E16" s="5">
        <v>44215</v>
      </c>
      <c r="F16" s="49"/>
      <c r="G16" s="48">
        <v>5855</v>
      </c>
      <c r="H16" s="105">
        <v>494002</v>
      </c>
      <c r="I16" s="21">
        <v>5855</v>
      </c>
      <c r="J16" s="5">
        <v>44215</v>
      </c>
      <c r="K16" s="5"/>
      <c r="L16" s="55">
        <f t="shared" si="0"/>
        <v>73841</v>
      </c>
      <c r="M16" s="59">
        <f t="shared" si="1"/>
        <v>73841</v>
      </c>
    </row>
    <row r="17" spans="1:13" ht="30" x14ac:dyDescent="0.25">
      <c r="A17" s="4" t="s">
        <v>33</v>
      </c>
      <c r="B17" s="48">
        <v>61856</v>
      </c>
      <c r="C17" s="105">
        <v>494003</v>
      </c>
      <c r="D17" s="21">
        <v>61856</v>
      </c>
      <c r="E17" s="5">
        <v>44215</v>
      </c>
      <c r="F17" s="49"/>
      <c r="G17" s="48">
        <v>5855</v>
      </c>
      <c r="H17" s="105">
        <v>494003</v>
      </c>
      <c r="I17" s="21">
        <v>5855</v>
      </c>
      <c r="J17" s="5">
        <v>44215</v>
      </c>
      <c r="K17" s="5"/>
      <c r="L17" s="55">
        <f t="shared" si="0"/>
        <v>67711</v>
      </c>
      <c r="M17" s="59">
        <f t="shared" si="1"/>
        <v>67711</v>
      </c>
    </row>
    <row r="18" spans="1:13" x14ac:dyDescent="0.25">
      <c r="B18" s="48">
        <f>SUM(B2:B17)</f>
        <v>1274224</v>
      </c>
      <c r="D18" s="48">
        <f>SUM(D2:D17,D47)</f>
        <v>1274224</v>
      </c>
      <c r="G18" s="56">
        <f>SUM(G2:G17)</f>
        <v>93680</v>
      </c>
      <c r="H18" s="50"/>
      <c r="I18" s="48">
        <f>SUM(I2:I17)</f>
        <v>93680</v>
      </c>
      <c r="J18" s="50"/>
      <c r="K18" s="50"/>
      <c r="L18" s="48">
        <f t="shared" si="0"/>
        <v>1367904</v>
      </c>
      <c r="M18" s="59">
        <f>SUM(M2:M17)</f>
        <v>1367904</v>
      </c>
    </row>
    <row r="21" spans="1:13" x14ac:dyDescent="0.25">
      <c r="A21" s="38" t="s">
        <v>43</v>
      </c>
      <c r="C21" s="42" t="s">
        <v>37</v>
      </c>
      <c r="D21" s="43" t="s">
        <v>38</v>
      </c>
      <c r="E21" s="44" t="s">
        <v>39</v>
      </c>
      <c r="F21" s="45"/>
    </row>
    <row r="22" spans="1:13" x14ac:dyDescent="0.25">
      <c r="A22" s="32" t="s">
        <v>92</v>
      </c>
      <c r="B22" s="48">
        <v>839</v>
      </c>
      <c r="C22" s="105">
        <v>493964</v>
      </c>
      <c r="D22" s="21">
        <v>839</v>
      </c>
      <c r="E22" s="5">
        <v>44215</v>
      </c>
      <c r="F22" s="49"/>
    </row>
    <row r="23" spans="1:13" x14ac:dyDescent="0.25">
      <c r="A23" s="32" t="s">
        <v>93</v>
      </c>
      <c r="B23" s="48">
        <v>287</v>
      </c>
      <c r="C23" s="105">
        <v>493966</v>
      </c>
      <c r="D23" s="21">
        <v>287</v>
      </c>
      <c r="E23" s="5">
        <v>44215</v>
      </c>
      <c r="F23" s="49"/>
    </row>
    <row r="24" spans="1:13" x14ac:dyDescent="0.25">
      <c r="A24" s="32" t="s">
        <v>94</v>
      </c>
      <c r="B24" s="48">
        <v>6024</v>
      </c>
      <c r="C24" s="105">
        <v>493968</v>
      </c>
      <c r="D24" s="21">
        <v>6024</v>
      </c>
      <c r="E24" s="5">
        <v>44215</v>
      </c>
      <c r="F24" s="49"/>
      <c r="I24" s="37"/>
      <c r="J24" s="37"/>
      <c r="K24" s="37"/>
    </row>
    <row r="25" spans="1:13" x14ac:dyDescent="0.25">
      <c r="A25" s="32" t="s">
        <v>95</v>
      </c>
      <c r="B25" s="48">
        <v>254</v>
      </c>
      <c r="C25" s="105">
        <v>493969</v>
      </c>
      <c r="D25" s="21">
        <v>254</v>
      </c>
      <c r="E25" s="5">
        <v>44215</v>
      </c>
      <c r="F25" s="49"/>
      <c r="I25" s="37"/>
      <c r="J25" s="37"/>
      <c r="K25" s="37"/>
    </row>
    <row r="26" spans="1:13" x14ac:dyDescent="0.25">
      <c r="A26" s="32" t="s">
        <v>96</v>
      </c>
      <c r="B26" s="48">
        <v>3027</v>
      </c>
      <c r="C26" s="105">
        <v>493970</v>
      </c>
      <c r="D26" s="21">
        <v>3027</v>
      </c>
      <c r="E26" s="5">
        <v>44215</v>
      </c>
      <c r="F26" s="49"/>
      <c r="I26" s="37"/>
      <c r="J26" s="37"/>
      <c r="K26" s="37"/>
    </row>
    <row r="27" spans="1:13" x14ac:dyDescent="0.25">
      <c r="A27" s="32" t="s">
        <v>97</v>
      </c>
      <c r="B27" s="48">
        <v>3089</v>
      </c>
      <c r="C27" s="105">
        <v>493971</v>
      </c>
      <c r="D27" s="21">
        <v>3089</v>
      </c>
      <c r="E27" s="5">
        <v>44215</v>
      </c>
      <c r="F27" s="49"/>
      <c r="I27" s="57"/>
      <c r="J27" s="57"/>
      <c r="K27" s="57"/>
    </row>
    <row r="28" spans="1:13" x14ac:dyDescent="0.25">
      <c r="A28" s="32" t="s">
        <v>98</v>
      </c>
      <c r="B28" s="48">
        <v>823</v>
      </c>
      <c r="C28" s="105">
        <v>493972</v>
      </c>
      <c r="D28" s="21">
        <v>823</v>
      </c>
      <c r="E28" s="5">
        <v>44215</v>
      </c>
      <c r="F28" s="49"/>
    </row>
    <row r="29" spans="1:13" x14ac:dyDescent="0.25">
      <c r="A29" s="32" t="s">
        <v>99</v>
      </c>
      <c r="B29" s="48">
        <v>2048</v>
      </c>
      <c r="C29" s="105">
        <v>493973</v>
      </c>
      <c r="D29" s="21">
        <v>2048</v>
      </c>
      <c r="E29" s="5">
        <v>44215</v>
      </c>
      <c r="F29" s="49"/>
    </row>
    <row r="30" spans="1:13" x14ac:dyDescent="0.25">
      <c r="A30" s="32" t="s">
        <v>100</v>
      </c>
      <c r="B30" s="48">
        <v>2294</v>
      </c>
      <c r="C30" s="105">
        <v>493975</v>
      </c>
      <c r="D30" s="21">
        <v>2294</v>
      </c>
      <c r="E30" s="5">
        <v>44215</v>
      </c>
      <c r="F30" s="49"/>
    </row>
    <row r="31" spans="1:13" x14ac:dyDescent="0.25">
      <c r="A31" s="32" t="s">
        <v>101</v>
      </c>
      <c r="B31" s="48">
        <v>1534</v>
      </c>
      <c r="C31" s="105">
        <v>493976</v>
      </c>
      <c r="D31" s="21">
        <v>1534</v>
      </c>
      <c r="E31" s="5">
        <v>44215</v>
      </c>
      <c r="F31" s="49"/>
    </row>
    <row r="32" spans="1:13" x14ac:dyDescent="0.25">
      <c r="A32" s="32" t="s">
        <v>102</v>
      </c>
      <c r="B32" s="48">
        <v>584</v>
      </c>
      <c r="C32" s="105">
        <v>493977</v>
      </c>
      <c r="D32" s="21">
        <v>584</v>
      </c>
      <c r="E32" s="5">
        <v>44215</v>
      </c>
      <c r="F32" s="49"/>
    </row>
    <row r="33" spans="1:13" x14ac:dyDescent="0.25">
      <c r="A33" s="32" t="s">
        <v>103</v>
      </c>
      <c r="B33" s="48">
        <v>610</v>
      </c>
      <c r="C33" s="105">
        <v>493978</v>
      </c>
      <c r="D33" s="21">
        <v>610</v>
      </c>
      <c r="E33" s="5">
        <v>44215</v>
      </c>
      <c r="F33" s="49"/>
    </row>
    <row r="34" spans="1:13" x14ac:dyDescent="0.25">
      <c r="A34" s="32" t="s">
        <v>104</v>
      </c>
      <c r="B34" s="48">
        <v>1448</v>
      </c>
      <c r="C34" s="105">
        <v>493980</v>
      </c>
      <c r="D34" s="21">
        <v>1448</v>
      </c>
      <c r="E34" s="5">
        <v>44215</v>
      </c>
      <c r="F34" s="49"/>
    </row>
    <row r="35" spans="1:13" x14ac:dyDescent="0.25">
      <c r="A35" s="32" t="s">
        <v>105</v>
      </c>
      <c r="B35" s="48">
        <v>5401</v>
      </c>
      <c r="C35" s="105">
        <v>493983</v>
      </c>
      <c r="D35" s="21">
        <v>5401</v>
      </c>
      <c r="E35" s="5">
        <v>44215</v>
      </c>
      <c r="F35" s="49"/>
    </row>
    <row r="36" spans="1:13" x14ac:dyDescent="0.25">
      <c r="A36" s="32" t="s">
        <v>106</v>
      </c>
      <c r="B36" s="48">
        <v>3145</v>
      </c>
      <c r="C36" s="105">
        <v>493986</v>
      </c>
      <c r="D36" s="21">
        <v>3145</v>
      </c>
      <c r="E36" s="5">
        <v>44215</v>
      </c>
      <c r="F36" s="49"/>
    </row>
    <row r="37" spans="1:13" x14ac:dyDescent="0.25">
      <c r="A37" s="32" t="s">
        <v>107</v>
      </c>
      <c r="B37" s="48">
        <v>3575</v>
      </c>
      <c r="C37" s="105">
        <v>493987</v>
      </c>
      <c r="D37" s="21">
        <v>3575</v>
      </c>
      <c r="E37" s="5">
        <v>44215</v>
      </c>
      <c r="F37" s="49"/>
    </row>
    <row r="38" spans="1:13" x14ac:dyDescent="0.25">
      <c r="A38" s="32" t="s">
        <v>108</v>
      </c>
      <c r="B38" s="48">
        <v>5639</v>
      </c>
      <c r="C38" s="105">
        <v>493988</v>
      </c>
      <c r="D38" s="21">
        <v>5639</v>
      </c>
      <c r="E38" s="5">
        <v>44215</v>
      </c>
      <c r="F38" s="49"/>
    </row>
    <row r="39" spans="1:13" x14ac:dyDescent="0.25">
      <c r="A39" s="32" t="s">
        <v>109</v>
      </c>
      <c r="B39" s="48">
        <v>3581</v>
      </c>
      <c r="C39" s="105">
        <v>493991</v>
      </c>
      <c r="D39" s="21">
        <v>3581</v>
      </c>
      <c r="E39" s="5">
        <v>44215</v>
      </c>
      <c r="F39" s="49"/>
    </row>
    <row r="40" spans="1:13" x14ac:dyDescent="0.25">
      <c r="A40" s="32" t="s">
        <v>110</v>
      </c>
      <c r="B40" s="48">
        <v>3102</v>
      </c>
      <c r="C40" s="105">
        <v>493993</v>
      </c>
      <c r="D40" s="21">
        <v>3102</v>
      </c>
      <c r="E40" s="5">
        <v>44215</v>
      </c>
      <c r="F40" s="49"/>
    </row>
    <row r="41" spans="1:13" x14ac:dyDescent="0.25">
      <c r="A41" s="32" t="s">
        <v>111</v>
      </c>
      <c r="B41" s="48">
        <v>3539</v>
      </c>
      <c r="C41" s="105">
        <v>493994</v>
      </c>
      <c r="D41" s="21">
        <v>3539</v>
      </c>
      <c r="E41" s="5">
        <v>44215</v>
      </c>
      <c r="F41" s="49"/>
    </row>
    <row r="42" spans="1:13" x14ac:dyDescent="0.25">
      <c r="A42" s="32" t="s">
        <v>112</v>
      </c>
      <c r="B42" s="48">
        <v>467</v>
      </c>
      <c r="C42" s="105">
        <v>493995</v>
      </c>
      <c r="D42" s="21">
        <v>467</v>
      </c>
      <c r="E42" s="5">
        <v>44215</v>
      </c>
      <c r="F42" s="49"/>
    </row>
    <row r="43" spans="1:13" x14ac:dyDescent="0.25">
      <c r="A43" s="32" t="s">
        <v>113</v>
      </c>
      <c r="B43" s="48">
        <v>1349</v>
      </c>
      <c r="C43" s="105">
        <v>493998</v>
      </c>
      <c r="D43" s="21">
        <v>1349</v>
      </c>
      <c r="E43" s="5">
        <v>44215</v>
      </c>
      <c r="F43" s="49"/>
    </row>
    <row r="44" spans="1:13" x14ac:dyDescent="0.25">
      <c r="A44" s="32" t="s">
        <v>114</v>
      </c>
      <c r="B44" s="48">
        <v>4247</v>
      </c>
      <c r="C44" s="105">
        <v>493999</v>
      </c>
      <c r="D44" s="21">
        <v>4247</v>
      </c>
      <c r="E44" s="5">
        <v>44215</v>
      </c>
      <c r="F44" s="49"/>
    </row>
    <row r="45" spans="1:13" x14ac:dyDescent="0.25">
      <c r="A45" s="32" t="s">
        <v>115</v>
      </c>
      <c r="B45" s="48">
        <v>12478</v>
      </c>
      <c r="C45" s="105">
        <v>494000</v>
      </c>
      <c r="D45" s="21">
        <v>12478</v>
      </c>
      <c r="E45" s="5">
        <v>44215</v>
      </c>
      <c r="F45" s="49"/>
    </row>
    <row r="46" spans="1:13" x14ac:dyDescent="0.25">
      <c r="A46" s="32" t="s">
        <v>20</v>
      </c>
      <c r="B46" s="48">
        <v>50913</v>
      </c>
      <c r="C46" s="105">
        <v>493967</v>
      </c>
      <c r="D46" s="21">
        <v>50913</v>
      </c>
      <c r="E46" s="5">
        <v>44215</v>
      </c>
      <c r="F46" s="49"/>
    </row>
    <row r="47" spans="1:13" s="39" customFormat="1" x14ac:dyDescent="0.25">
      <c r="A47" s="38" t="s">
        <v>35</v>
      </c>
      <c r="B47" s="58">
        <f t="shared" ref="B47" si="2">SUM(B22:B46)</f>
        <v>120297</v>
      </c>
      <c r="C47" s="58"/>
      <c r="D47" s="58">
        <f>SUM(D22:D46)</f>
        <v>120297</v>
      </c>
      <c r="E47" s="59"/>
      <c r="F47" s="59"/>
      <c r="G47" s="51"/>
      <c r="L47" s="59"/>
      <c r="M47" s="5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="90" zoomScaleNormal="90" workbookViewId="0">
      <selection activeCell="A51" sqref="A51:XFD60"/>
    </sheetView>
  </sheetViews>
  <sheetFormatPr defaultColWidth="8.85546875" defaultRowHeight="15" x14ac:dyDescent="0.25"/>
  <cols>
    <col min="1" max="1" width="39.42578125" style="54" customWidth="1"/>
    <col min="2" max="2" width="12" style="74" bestFit="1" customWidth="1"/>
    <col min="3" max="3" width="9.42578125" style="54" bestFit="1" customWidth="1"/>
    <col min="4" max="4" width="11.7109375" style="54" bestFit="1" customWidth="1"/>
    <col min="5" max="5" width="2.85546875" style="111" customWidth="1"/>
    <col min="6" max="6" width="38.42578125" style="54" customWidth="1"/>
    <col min="7" max="7" width="13.5703125" style="54" customWidth="1"/>
    <col min="8" max="8" width="9.42578125" style="54" bestFit="1" customWidth="1"/>
    <col min="9" max="9" width="10.5703125" style="54" bestFit="1" customWidth="1"/>
    <col min="10" max="10" width="2.85546875" style="111" customWidth="1"/>
    <col min="11" max="11" width="38.42578125" style="54" customWidth="1"/>
    <col min="12" max="12" width="13.140625" style="54" bestFit="1" customWidth="1"/>
    <col min="13" max="13" width="9.42578125" style="54" bestFit="1" customWidth="1"/>
    <col min="14" max="14" width="11.7109375" style="54" bestFit="1" customWidth="1"/>
    <col min="15" max="15" width="2.85546875" style="111" customWidth="1"/>
    <col min="16" max="16" width="38.42578125" style="54" customWidth="1"/>
    <col min="17" max="17" width="13.140625" style="54" bestFit="1" customWidth="1"/>
    <col min="18" max="18" width="9.42578125" style="54" bestFit="1" customWidth="1"/>
    <col min="19" max="19" width="11.7109375" style="54" bestFit="1" customWidth="1"/>
    <col min="20" max="20" width="2.85546875" style="111" customWidth="1"/>
    <col min="21" max="21" width="34.7109375" style="54" customWidth="1"/>
    <col min="22" max="22" width="13.140625" style="77" bestFit="1" customWidth="1"/>
    <col min="23" max="23" width="8.85546875" style="54"/>
    <col min="24" max="24" width="9.42578125" style="54" bestFit="1" customWidth="1"/>
    <col min="25" max="16384" width="8.85546875" style="54"/>
  </cols>
  <sheetData>
    <row r="1" spans="1:24" x14ac:dyDescent="0.25">
      <c r="A1" s="68" t="s">
        <v>82</v>
      </c>
      <c r="B1" s="68"/>
      <c r="C1" s="81" t="s">
        <v>62</v>
      </c>
      <c r="D1" s="38" t="s">
        <v>63</v>
      </c>
      <c r="F1" s="68" t="s">
        <v>264</v>
      </c>
      <c r="G1" s="38"/>
      <c r="H1" s="81" t="s">
        <v>62</v>
      </c>
      <c r="I1" s="38" t="s">
        <v>63</v>
      </c>
      <c r="K1" s="68" t="s">
        <v>88</v>
      </c>
      <c r="L1" s="38"/>
      <c r="M1" s="81" t="s">
        <v>62</v>
      </c>
      <c r="N1" s="38" t="s">
        <v>63</v>
      </c>
      <c r="P1" s="68" t="s">
        <v>91</v>
      </c>
      <c r="Q1" s="38"/>
      <c r="R1" s="81" t="s">
        <v>62</v>
      </c>
      <c r="S1" s="38" t="s">
        <v>63</v>
      </c>
      <c r="U1" s="68" t="s">
        <v>64</v>
      </c>
      <c r="V1" s="63"/>
      <c r="W1" s="81" t="s">
        <v>62</v>
      </c>
      <c r="X1" s="38" t="s">
        <v>63</v>
      </c>
    </row>
    <row r="2" spans="1:24" ht="45" x14ac:dyDescent="0.25">
      <c r="A2" s="119" t="s">
        <v>266</v>
      </c>
      <c r="B2" s="36">
        <v>18.71</v>
      </c>
      <c r="C2" s="82">
        <v>493897</v>
      </c>
      <c r="D2" s="35">
        <v>44182</v>
      </c>
      <c r="F2" s="119" t="s">
        <v>271</v>
      </c>
      <c r="G2" s="36">
        <v>3425.39</v>
      </c>
      <c r="H2" s="127">
        <v>494128</v>
      </c>
      <c r="I2" s="35">
        <v>44238</v>
      </c>
      <c r="L2" s="36"/>
      <c r="N2" s="35"/>
      <c r="Q2" s="36"/>
      <c r="S2" s="35"/>
      <c r="U2" s="54" t="s">
        <v>1145</v>
      </c>
      <c r="V2" s="129">
        <v>328125</v>
      </c>
      <c r="W2" s="54">
        <v>495346</v>
      </c>
      <c r="X2" s="35">
        <v>44448</v>
      </c>
    </row>
    <row r="3" spans="1:24" ht="45" x14ac:dyDescent="0.25">
      <c r="A3" s="119" t="s">
        <v>267</v>
      </c>
      <c r="B3" s="36">
        <v>47.25</v>
      </c>
      <c r="C3" s="127">
        <v>493946</v>
      </c>
      <c r="D3" s="35">
        <v>44204</v>
      </c>
      <c r="F3" s="119" t="s">
        <v>272</v>
      </c>
      <c r="G3" s="36">
        <v>9345.57</v>
      </c>
      <c r="H3" s="127">
        <v>494129</v>
      </c>
      <c r="I3" s="35">
        <v>44238</v>
      </c>
      <c r="L3" s="36"/>
      <c r="M3" s="82"/>
      <c r="N3" s="35"/>
      <c r="Q3" s="36"/>
      <c r="R3" s="82"/>
      <c r="S3" s="35"/>
      <c r="U3" s="54" t="s">
        <v>1146</v>
      </c>
      <c r="V3" s="129">
        <v>15313</v>
      </c>
      <c r="W3" s="54">
        <v>495347</v>
      </c>
      <c r="X3" s="35">
        <v>44448</v>
      </c>
    </row>
    <row r="4" spans="1:24" ht="60" x14ac:dyDescent="0.25">
      <c r="A4" s="119" t="s">
        <v>268</v>
      </c>
      <c r="B4" s="36">
        <v>11.46</v>
      </c>
      <c r="C4" s="127">
        <v>493947</v>
      </c>
      <c r="D4" s="35">
        <v>44204</v>
      </c>
      <c r="F4" s="119" t="s">
        <v>273</v>
      </c>
      <c r="G4" s="36">
        <v>5025.1400000000003</v>
      </c>
      <c r="H4" s="127">
        <v>494130</v>
      </c>
      <c r="I4" s="35">
        <v>44238</v>
      </c>
      <c r="L4" s="36"/>
      <c r="M4" s="82"/>
      <c r="N4" s="35"/>
      <c r="Q4" s="36"/>
      <c r="R4" s="82"/>
      <c r="S4" s="35"/>
    </row>
    <row r="5" spans="1:24" ht="45" x14ac:dyDescent="0.25">
      <c r="A5" s="119" t="s">
        <v>269</v>
      </c>
      <c r="B5" s="36">
        <v>32.54</v>
      </c>
      <c r="C5" s="127">
        <v>493950</v>
      </c>
      <c r="D5" s="35">
        <v>44204</v>
      </c>
      <c r="F5" s="119" t="s">
        <v>274</v>
      </c>
      <c r="G5" s="36">
        <v>1742.58</v>
      </c>
      <c r="H5" s="127">
        <v>494131</v>
      </c>
      <c r="I5" s="35">
        <v>44238</v>
      </c>
      <c r="L5" s="36"/>
      <c r="M5" s="82"/>
      <c r="N5" s="35"/>
      <c r="Q5" s="36"/>
      <c r="R5" s="82"/>
      <c r="S5" s="35"/>
    </row>
    <row r="6" spans="1:24" ht="45" x14ac:dyDescent="0.25">
      <c r="A6" s="119" t="s">
        <v>270</v>
      </c>
      <c r="B6" s="36">
        <v>77.88</v>
      </c>
      <c r="C6" s="127">
        <v>493951</v>
      </c>
      <c r="D6" s="35">
        <v>44204</v>
      </c>
      <c r="F6" s="119" t="s">
        <v>275</v>
      </c>
      <c r="G6" s="36">
        <v>31608.639999999999</v>
      </c>
      <c r="H6" s="127">
        <v>494132</v>
      </c>
      <c r="I6" s="35">
        <v>44238</v>
      </c>
      <c r="L6" s="36"/>
      <c r="M6" s="82"/>
      <c r="N6" s="35"/>
      <c r="Q6" s="36"/>
      <c r="R6" s="82"/>
      <c r="S6" s="35"/>
    </row>
    <row r="7" spans="1:24" ht="45" x14ac:dyDescent="0.25">
      <c r="A7" s="119" t="s">
        <v>281</v>
      </c>
      <c r="B7" s="36">
        <v>1604.81</v>
      </c>
      <c r="C7" s="127">
        <v>493954</v>
      </c>
      <c r="D7" s="35">
        <v>44210</v>
      </c>
      <c r="F7" s="119" t="s">
        <v>276</v>
      </c>
      <c r="G7" s="36">
        <v>4206.1899999999996</v>
      </c>
      <c r="H7" s="127">
        <v>494133</v>
      </c>
      <c r="I7" s="35">
        <v>44238</v>
      </c>
      <c r="L7" s="36"/>
      <c r="M7" s="82"/>
      <c r="N7" s="35"/>
      <c r="Q7" s="36"/>
      <c r="R7" s="82"/>
      <c r="S7" s="35"/>
    </row>
    <row r="8" spans="1:24" ht="45" x14ac:dyDescent="0.25">
      <c r="A8" s="119" t="s">
        <v>282</v>
      </c>
      <c r="B8" s="36">
        <v>5882.91</v>
      </c>
      <c r="C8" s="127">
        <v>493955</v>
      </c>
      <c r="D8" s="35">
        <v>44210</v>
      </c>
      <c r="F8" s="119" t="s">
        <v>277</v>
      </c>
      <c r="G8" s="36">
        <v>19646.490000000002</v>
      </c>
      <c r="H8" s="127">
        <v>494134</v>
      </c>
      <c r="I8" s="35">
        <v>44238</v>
      </c>
      <c r="L8" s="36"/>
      <c r="N8" s="35"/>
    </row>
    <row r="9" spans="1:24" ht="45" x14ac:dyDescent="0.25">
      <c r="A9" s="119" t="s">
        <v>283</v>
      </c>
      <c r="B9" s="36">
        <v>2905.49</v>
      </c>
      <c r="C9" s="127">
        <v>493956</v>
      </c>
      <c r="D9" s="35">
        <v>44210</v>
      </c>
      <c r="F9" s="119"/>
      <c r="G9" s="36"/>
      <c r="H9" s="82"/>
      <c r="I9" s="35"/>
      <c r="L9" s="36"/>
      <c r="N9" s="35"/>
    </row>
    <row r="10" spans="1:24" ht="45" x14ac:dyDescent="0.25">
      <c r="A10" s="119" t="s">
        <v>284</v>
      </c>
      <c r="B10" s="36">
        <v>1134.29</v>
      </c>
      <c r="C10" s="127">
        <v>493957</v>
      </c>
      <c r="D10" s="35">
        <v>44210</v>
      </c>
      <c r="F10" s="119"/>
      <c r="G10" s="36"/>
      <c r="H10" s="82"/>
      <c r="I10" s="35"/>
      <c r="L10" s="36"/>
      <c r="N10" s="35"/>
    </row>
    <row r="11" spans="1:24" ht="45" x14ac:dyDescent="0.25">
      <c r="A11" s="119" t="s">
        <v>285</v>
      </c>
      <c r="B11" s="36">
        <v>2624.08</v>
      </c>
      <c r="C11" s="127">
        <v>493958</v>
      </c>
      <c r="D11" s="35">
        <v>44210</v>
      </c>
      <c r="F11" s="119"/>
      <c r="G11" s="36"/>
      <c r="H11" s="82"/>
      <c r="I11" s="35"/>
      <c r="L11" s="36"/>
      <c r="N11" s="35"/>
    </row>
    <row r="12" spans="1:24" ht="45" x14ac:dyDescent="0.25">
      <c r="A12" s="119" t="s">
        <v>286</v>
      </c>
      <c r="B12" s="36">
        <v>2047.57</v>
      </c>
      <c r="C12" s="127">
        <v>493959</v>
      </c>
      <c r="D12" s="35">
        <v>44210</v>
      </c>
      <c r="F12" s="119"/>
      <c r="G12" s="36"/>
      <c r="H12" s="82"/>
      <c r="I12" s="35"/>
      <c r="L12" s="36"/>
      <c r="N12" s="35"/>
    </row>
    <row r="13" spans="1:24" ht="45" x14ac:dyDescent="0.25">
      <c r="A13" s="119" t="s">
        <v>287</v>
      </c>
      <c r="B13" s="36">
        <v>992.74</v>
      </c>
      <c r="C13" s="127">
        <v>493960</v>
      </c>
      <c r="D13" s="35">
        <v>44210</v>
      </c>
      <c r="F13" s="119"/>
      <c r="G13" s="36"/>
      <c r="H13" s="82"/>
      <c r="I13" s="35"/>
      <c r="L13" s="36"/>
      <c r="N13" s="35"/>
    </row>
    <row r="14" spans="1:24" ht="45" x14ac:dyDescent="0.25">
      <c r="A14" s="119" t="s">
        <v>288</v>
      </c>
      <c r="B14" s="36">
        <v>793.91</v>
      </c>
      <c r="C14" s="127">
        <v>493961</v>
      </c>
      <c r="D14" s="35">
        <v>44210</v>
      </c>
      <c r="F14" s="119"/>
      <c r="G14" s="36"/>
      <c r="H14" s="82"/>
      <c r="I14" s="35"/>
      <c r="L14" s="36"/>
      <c r="N14" s="35"/>
    </row>
    <row r="15" spans="1:24" ht="45" x14ac:dyDescent="0.25">
      <c r="A15" s="119" t="s">
        <v>289</v>
      </c>
      <c r="B15" s="36">
        <v>18.97</v>
      </c>
      <c r="C15" s="127">
        <v>494013</v>
      </c>
      <c r="D15" s="35">
        <v>44215</v>
      </c>
      <c r="F15" s="119"/>
      <c r="G15" s="36"/>
      <c r="H15" s="82"/>
      <c r="I15" s="35"/>
      <c r="L15" s="36"/>
      <c r="N15" s="35"/>
    </row>
    <row r="16" spans="1:24" ht="45" x14ac:dyDescent="0.25">
      <c r="A16" s="119" t="s">
        <v>290</v>
      </c>
      <c r="B16" s="36">
        <v>206.06</v>
      </c>
      <c r="C16" s="127">
        <v>494017</v>
      </c>
      <c r="D16" s="35">
        <v>44215</v>
      </c>
      <c r="F16" s="119"/>
      <c r="G16" s="36"/>
      <c r="H16" s="82"/>
      <c r="I16" s="35"/>
      <c r="L16" s="36"/>
      <c r="N16" s="35"/>
    </row>
    <row r="17" spans="1:19" ht="45" x14ac:dyDescent="0.25">
      <c r="A17" s="119" t="s">
        <v>291</v>
      </c>
      <c r="B17" s="36">
        <v>50.94</v>
      </c>
      <c r="C17" s="127">
        <v>494018</v>
      </c>
      <c r="D17" s="35">
        <v>44215</v>
      </c>
      <c r="F17" s="119"/>
      <c r="G17" s="36"/>
      <c r="H17" s="82"/>
      <c r="I17" s="35"/>
      <c r="L17" s="36"/>
      <c r="N17" s="35"/>
    </row>
    <row r="18" spans="1:19" ht="45" x14ac:dyDescent="0.25">
      <c r="A18" s="119" t="s">
        <v>292</v>
      </c>
      <c r="B18" s="36">
        <v>30.25</v>
      </c>
      <c r="C18" s="127">
        <v>494033</v>
      </c>
      <c r="D18" s="35">
        <v>44215</v>
      </c>
      <c r="F18" s="119"/>
      <c r="G18" s="36"/>
      <c r="H18" s="82"/>
      <c r="I18" s="35"/>
      <c r="L18" s="36"/>
      <c r="N18" s="35"/>
    </row>
    <row r="19" spans="1:19" ht="45" x14ac:dyDescent="0.25">
      <c r="A19" s="119" t="s">
        <v>293</v>
      </c>
      <c r="B19" s="36">
        <v>13.05</v>
      </c>
      <c r="C19" s="127">
        <v>494037</v>
      </c>
      <c r="D19" s="35">
        <v>44215</v>
      </c>
      <c r="F19" s="119"/>
      <c r="G19" s="36"/>
      <c r="H19" s="82"/>
      <c r="I19" s="35"/>
      <c r="L19" s="36"/>
      <c r="N19" s="35"/>
    </row>
    <row r="20" spans="1:19" ht="45" x14ac:dyDescent="0.25">
      <c r="A20" s="119" t="s">
        <v>294</v>
      </c>
      <c r="B20" s="36">
        <v>28.92</v>
      </c>
      <c r="C20" s="127">
        <v>494044</v>
      </c>
      <c r="D20" s="35">
        <v>44215</v>
      </c>
      <c r="F20" s="119"/>
      <c r="G20" s="36"/>
      <c r="H20" s="82"/>
      <c r="I20" s="35"/>
      <c r="L20" s="36"/>
      <c r="N20" s="35"/>
    </row>
    <row r="21" spans="1:19" ht="45" x14ac:dyDescent="0.25">
      <c r="A21" s="119" t="s">
        <v>295</v>
      </c>
      <c r="B21" s="36">
        <v>44.97</v>
      </c>
      <c r="C21" s="127">
        <v>494052</v>
      </c>
      <c r="D21" s="35">
        <v>44217</v>
      </c>
      <c r="F21" s="119"/>
      <c r="G21" s="36"/>
      <c r="H21" s="82"/>
      <c r="I21" s="35"/>
      <c r="L21" s="36"/>
      <c r="N21" s="35"/>
    </row>
    <row r="22" spans="1:19" ht="45" x14ac:dyDescent="0.25">
      <c r="A22" s="119" t="s">
        <v>296</v>
      </c>
      <c r="B22" s="36">
        <v>74.959999999999994</v>
      </c>
      <c r="C22" s="127">
        <v>494057</v>
      </c>
      <c r="D22" s="35">
        <v>44217</v>
      </c>
      <c r="F22" s="119"/>
      <c r="G22" s="36"/>
      <c r="H22" s="82"/>
      <c r="I22" s="35"/>
      <c r="L22" s="36"/>
      <c r="N22" s="35"/>
    </row>
    <row r="23" spans="1:19" ht="45" x14ac:dyDescent="0.25">
      <c r="A23" s="119" t="s">
        <v>297</v>
      </c>
      <c r="B23" s="36">
        <v>547.16</v>
      </c>
      <c r="C23" s="127">
        <v>494061</v>
      </c>
      <c r="D23" s="35">
        <v>44217</v>
      </c>
      <c r="F23" s="119"/>
      <c r="G23" s="36"/>
      <c r="H23" s="82"/>
      <c r="I23" s="35"/>
      <c r="L23" s="36"/>
      <c r="N23" s="35"/>
    </row>
    <row r="24" spans="1:19" ht="45" x14ac:dyDescent="0.25">
      <c r="A24" s="119" t="s">
        <v>298</v>
      </c>
      <c r="B24" s="36">
        <v>151.19999999999999</v>
      </c>
      <c r="C24" s="127">
        <v>494062</v>
      </c>
      <c r="D24" s="35">
        <v>44217</v>
      </c>
      <c r="F24" s="119"/>
      <c r="G24" s="36"/>
      <c r="H24" s="82"/>
      <c r="I24" s="35"/>
      <c r="L24" s="36"/>
      <c r="N24" s="35"/>
    </row>
    <row r="25" spans="1:19" ht="45" x14ac:dyDescent="0.25">
      <c r="A25" s="119" t="s">
        <v>299</v>
      </c>
      <c r="B25" s="36">
        <v>48.1</v>
      </c>
      <c r="C25" s="127">
        <v>494063</v>
      </c>
      <c r="D25" s="35">
        <v>44217</v>
      </c>
      <c r="F25" s="119"/>
      <c r="G25" s="36"/>
      <c r="H25" s="82"/>
      <c r="I25" s="35"/>
      <c r="L25" s="36"/>
      <c r="N25" s="35"/>
    </row>
    <row r="26" spans="1:19" ht="45" x14ac:dyDescent="0.25">
      <c r="A26" s="119" t="s">
        <v>300</v>
      </c>
      <c r="B26" s="36">
        <v>4.62</v>
      </c>
      <c r="C26" s="127">
        <v>494066</v>
      </c>
      <c r="D26" s="35">
        <v>44217</v>
      </c>
      <c r="F26" s="119"/>
      <c r="G26" s="36"/>
      <c r="H26" s="82"/>
      <c r="I26" s="35"/>
      <c r="L26" s="36"/>
      <c r="N26" s="35"/>
    </row>
    <row r="27" spans="1:19" ht="45" x14ac:dyDescent="0.25">
      <c r="A27" s="119" t="s">
        <v>301</v>
      </c>
      <c r="B27" s="36">
        <v>32.17</v>
      </c>
      <c r="C27" s="127">
        <v>494070</v>
      </c>
      <c r="D27" s="35">
        <v>44217</v>
      </c>
      <c r="F27" s="119"/>
      <c r="G27" s="36"/>
      <c r="H27" s="82"/>
      <c r="I27" s="35"/>
      <c r="L27" s="36"/>
      <c r="N27" s="35"/>
    </row>
    <row r="28" spans="1:19" ht="45" x14ac:dyDescent="0.25">
      <c r="A28" s="119" t="s">
        <v>302</v>
      </c>
      <c r="B28" s="36">
        <v>99.41</v>
      </c>
      <c r="C28" s="127">
        <v>494071</v>
      </c>
      <c r="D28" s="35">
        <v>44217</v>
      </c>
      <c r="F28" s="119"/>
      <c r="G28" s="36"/>
      <c r="H28" s="82"/>
      <c r="I28" s="35"/>
      <c r="L28" s="36"/>
      <c r="N28" s="35"/>
    </row>
    <row r="29" spans="1:19" ht="45" x14ac:dyDescent="0.25">
      <c r="A29" s="119" t="s">
        <v>303</v>
      </c>
      <c r="B29" s="36">
        <v>249.03</v>
      </c>
      <c r="C29" s="127">
        <v>494072</v>
      </c>
      <c r="D29" s="35">
        <v>44217</v>
      </c>
      <c r="F29" s="119"/>
      <c r="G29" s="36"/>
      <c r="H29" s="82"/>
      <c r="I29" s="35"/>
      <c r="L29" s="36"/>
      <c r="N29" s="35"/>
    </row>
    <row r="30" spans="1:19" ht="45" x14ac:dyDescent="0.25">
      <c r="A30" s="119" t="s">
        <v>304</v>
      </c>
      <c r="B30" s="36">
        <v>92.93</v>
      </c>
      <c r="C30" s="127">
        <v>494081</v>
      </c>
      <c r="D30" s="35">
        <v>44217</v>
      </c>
      <c r="Q30" s="36"/>
      <c r="S30" s="35"/>
    </row>
    <row r="31" spans="1:19" ht="45" x14ac:dyDescent="0.25">
      <c r="A31" s="119" t="s">
        <v>305</v>
      </c>
      <c r="B31" s="36">
        <v>9.61</v>
      </c>
      <c r="C31" s="127">
        <v>494085</v>
      </c>
      <c r="D31" s="35">
        <v>44217</v>
      </c>
    </row>
    <row r="32" spans="1:19" ht="45" x14ac:dyDescent="0.25">
      <c r="A32" s="119" t="s">
        <v>306</v>
      </c>
      <c r="B32" s="36">
        <v>28.94</v>
      </c>
      <c r="C32" s="127">
        <v>494104</v>
      </c>
      <c r="D32" s="35">
        <v>44222</v>
      </c>
    </row>
    <row r="33" spans="1:4" ht="45" x14ac:dyDescent="0.25">
      <c r="A33" s="119" t="s">
        <v>542</v>
      </c>
      <c r="B33" s="132">
        <v>141.19999999999999</v>
      </c>
      <c r="C33" s="127">
        <v>494341</v>
      </c>
      <c r="D33" s="35">
        <v>44301</v>
      </c>
    </row>
    <row r="34" spans="1:4" ht="45" x14ac:dyDescent="0.25">
      <c r="A34" s="119" t="s">
        <v>543</v>
      </c>
      <c r="B34" s="132">
        <v>21.52</v>
      </c>
      <c r="C34" s="127">
        <v>494342</v>
      </c>
      <c r="D34" s="35">
        <v>44301</v>
      </c>
    </row>
    <row r="35" spans="1:4" ht="45" x14ac:dyDescent="0.25">
      <c r="A35" s="119" t="s">
        <v>544</v>
      </c>
      <c r="B35" s="132">
        <v>10.71</v>
      </c>
      <c r="C35" s="127">
        <v>494344</v>
      </c>
      <c r="D35" s="35">
        <v>44301</v>
      </c>
    </row>
    <row r="36" spans="1:4" ht="45" x14ac:dyDescent="0.25">
      <c r="A36" s="119" t="s">
        <v>545</v>
      </c>
      <c r="B36" s="132">
        <v>18.46</v>
      </c>
      <c r="C36" s="127">
        <v>494345</v>
      </c>
      <c r="D36" s="35">
        <v>44301</v>
      </c>
    </row>
    <row r="37" spans="1:4" ht="45" x14ac:dyDescent="0.25">
      <c r="A37" s="119" t="s">
        <v>546</v>
      </c>
      <c r="B37" s="132">
        <v>61.16</v>
      </c>
      <c r="C37" s="127">
        <v>494346</v>
      </c>
      <c r="D37" s="35">
        <v>44301</v>
      </c>
    </row>
    <row r="38" spans="1:4" ht="45" x14ac:dyDescent="0.25">
      <c r="A38" s="119" t="s">
        <v>547</v>
      </c>
      <c r="B38" s="132">
        <v>1896.21</v>
      </c>
      <c r="C38" s="127">
        <v>494347</v>
      </c>
      <c r="D38" s="35">
        <v>44301</v>
      </c>
    </row>
    <row r="39" spans="1:4" ht="45" x14ac:dyDescent="0.25">
      <c r="A39" s="119" t="s">
        <v>548</v>
      </c>
      <c r="B39" s="132">
        <v>234.98</v>
      </c>
      <c r="C39" s="127">
        <v>494348</v>
      </c>
      <c r="D39" s="35">
        <v>44301</v>
      </c>
    </row>
    <row r="40" spans="1:4" ht="45" x14ac:dyDescent="0.25">
      <c r="A40" s="119" t="s">
        <v>549</v>
      </c>
      <c r="B40" s="132">
        <v>62.21</v>
      </c>
      <c r="C40" s="127">
        <v>494349</v>
      </c>
      <c r="D40" s="35">
        <v>44301</v>
      </c>
    </row>
    <row r="41" spans="1:4" ht="45" x14ac:dyDescent="0.25">
      <c r="A41" s="119" t="s">
        <v>550</v>
      </c>
      <c r="B41" s="132">
        <v>61.32</v>
      </c>
      <c r="C41" s="127">
        <v>494350</v>
      </c>
      <c r="D41" s="35">
        <v>44301</v>
      </c>
    </row>
    <row r="42" spans="1:4" ht="45" x14ac:dyDescent="0.25">
      <c r="A42" s="119" t="s">
        <v>551</v>
      </c>
      <c r="B42" s="132">
        <v>142.96</v>
      </c>
      <c r="C42" s="127">
        <v>494351</v>
      </c>
      <c r="D42" s="35">
        <v>44301</v>
      </c>
    </row>
    <row r="43" spans="1:4" ht="45" x14ac:dyDescent="0.25">
      <c r="A43" s="119" t="s">
        <v>552</v>
      </c>
      <c r="B43" s="132">
        <v>55.76</v>
      </c>
      <c r="C43" s="127">
        <v>494352</v>
      </c>
      <c r="D43" s="35">
        <v>44301</v>
      </c>
    </row>
    <row r="44" spans="1:4" ht="45" x14ac:dyDescent="0.25">
      <c r="A44" s="119" t="s">
        <v>553</v>
      </c>
      <c r="B44" s="132">
        <v>19.440000000000001</v>
      </c>
      <c r="C44" s="127">
        <v>494353</v>
      </c>
      <c r="D44" s="35">
        <v>44301</v>
      </c>
    </row>
    <row r="45" spans="1:4" ht="45" x14ac:dyDescent="0.25">
      <c r="A45" s="119" t="s">
        <v>554</v>
      </c>
      <c r="B45" s="132">
        <v>54.25</v>
      </c>
      <c r="C45" s="127">
        <v>494354</v>
      </c>
      <c r="D45" s="35">
        <v>44301</v>
      </c>
    </row>
    <row r="46" spans="1:4" ht="45" x14ac:dyDescent="0.25">
      <c r="A46" s="119" t="s">
        <v>555</v>
      </c>
      <c r="B46" s="132">
        <v>19.03</v>
      </c>
      <c r="C46" s="127">
        <v>494355</v>
      </c>
      <c r="D46" s="35">
        <v>44301</v>
      </c>
    </row>
    <row r="47" spans="1:4" ht="45" x14ac:dyDescent="0.25">
      <c r="A47" s="119" t="s">
        <v>556</v>
      </c>
      <c r="B47" s="132">
        <v>138.69</v>
      </c>
      <c r="C47" s="127">
        <v>494356</v>
      </c>
      <c r="D47" s="35">
        <v>44301</v>
      </c>
    </row>
    <row r="48" spans="1:4" ht="45" x14ac:dyDescent="0.25">
      <c r="A48" s="119" t="s">
        <v>557</v>
      </c>
      <c r="B48" s="132">
        <v>101</v>
      </c>
      <c r="C48" s="127">
        <v>494357</v>
      </c>
      <c r="D48" s="35">
        <v>44301</v>
      </c>
    </row>
    <row r="49" spans="1:22" ht="45" x14ac:dyDescent="0.25">
      <c r="A49" s="119" t="s">
        <v>558</v>
      </c>
      <c r="B49" s="132">
        <v>48.82</v>
      </c>
      <c r="C49" s="127">
        <v>494358</v>
      </c>
      <c r="D49" s="35">
        <v>44301</v>
      </c>
    </row>
    <row r="50" spans="1:22" ht="45" x14ac:dyDescent="0.25">
      <c r="A50" s="119" t="s">
        <v>559</v>
      </c>
      <c r="B50" s="132">
        <v>307.17</v>
      </c>
      <c r="C50" s="127">
        <v>494359</v>
      </c>
      <c r="D50" s="35">
        <v>44301</v>
      </c>
    </row>
    <row r="51" spans="1:22" x14ac:dyDescent="0.25">
      <c r="A51" s="119"/>
      <c r="B51" s="132"/>
      <c r="C51" s="127"/>
      <c r="D51" s="35"/>
    </row>
    <row r="52" spans="1:22" x14ac:dyDescent="0.25">
      <c r="A52" s="119"/>
      <c r="B52" s="132"/>
      <c r="C52" s="127"/>
      <c r="D52" s="35"/>
    </row>
    <row r="53" spans="1:22" x14ac:dyDescent="0.25">
      <c r="A53" s="119"/>
      <c r="B53" s="132"/>
      <c r="C53" s="127"/>
      <c r="D53" s="35"/>
    </row>
    <row r="54" spans="1:22" x14ac:dyDescent="0.25">
      <c r="A54" s="119"/>
      <c r="B54" s="132"/>
      <c r="C54" s="127"/>
      <c r="D54" s="35"/>
    </row>
    <row r="55" spans="1:22" x14ac:dyDescent="0.25">
      <c r="A55" s="119"/>
      <c r="B55" s="132"/>
      <c r="C55" s="127"/>
      <c r="D55" s="35"/>
    </row>
    <row r="56" spans="1:22" x14ac:dyDescent="0.25">
      <c r="A56" s="119"/>
      <c r="B56" s="132"/>
      <c r="C56" s="127"/>
      <c r="D56" s="35"/>
    </row>
    <row r="57" spans="1:22" x14ac:dyDescent="0.25">
      <c r="A57" s="119"/>
      <c r="B57" s="132"/>
      <c r="C57" s="127"/>
      <c r="D57" s="35"/>
    </row>
    <row r="58" spans="1:22" x14ac:dyDescent="0.25">
      <c r="A58" s="119"/>
      <c r="B58" s="132"/>
      <c r="C58" s="127"/>
      <c r="D58" s="35"/>
    </row>
    <row r="59" spans="1:22" x14ac:dyDescent="0.25">
      <c r="A59" s="119"/>
      <c r="B59" s="132"/>
      <c r="C59" s="127"/>
      <c r="D59" s="35"/>
    </row>
    <row r="60" spans="1:22" x14ac:dyDescent="0.25">
      <c r="A60" s="119"/>
      <c r="B60" s="132"/>
      <c r="C60" s="127"/>
      <c r="D60" s="35"/>
    </row>
    <row r="61" spans="1:22" x14ac:dyDescent="0.25">
      <c r="B61" s="36"/>
      <c r="C61" s="82"/>
      <c r="D61" s="35"/>
    </row>
    <row r="62" spans="1:22" x14ac:dyDescent="0.25">
      <c r="B62" s="36"/>
      <c r="C62" s="82"/>
      <c r="D62" s="35"/>
    </row>
    <row r="64" spans="1:22" x14ac:dyDescent="0.25">
      <c r="B64" s="74">
        <f>SUM(B2:B63)</f>
        <v>23299.819999999985</v>
      </c>
      <c r="G64" s="75">
        <f>SUM(G2:G63)</f>
        <v>75000</v>
      </c>
      <c r="L64" s="75">
        <f>SUM(L2:L63)</f>
        <v>0</v>
      </c>
      <c r="Q64" s="75">
        <f>SUM(Q2:Q63)</f>
        <v>0</v>
      </c>
      <c r="V64" s="77">
        <f>SUM(V2:V63)</f>
        <v>343438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8" sqref="B8"/>
    </sheetView>
  </sheetViews>
  <sheetFormatPr defaultColWidth="8.7109375" defaultRowHeight="15" x14ac:dyDescent="0.25"/>
  <cols>
    <col min="1" max="1" width="26.85546875" style="40" bestFit="1" customWidth="1"/>
    <col min="2" max="2" width="11.5703125" style="40" bestFit="1" customWidth="1"/>
    <col min="3" max="3" width="10.85546875" style="40" bestFit="1" customWidth="1"/>
    <col min="4" max="4" width="14.5703125" style="40" bestFit="1" customWidth="1"/>
    <col min="5" max="5" width="29.85546875" style="40" bestFit="1" customWidth="1"/>
    <col min="6" max="6" width="11.85546875" style="40" bestFit="1" customWidth="1"/>
    <col min="7" max="7" width="8.7109375" style="40"/>
    <col min="8" max="8" width="11.42578125" style="40" customWidth="1"/>
    <col min="9" max="9" width="17" style="40" bestFit="1" customWidth="1"/>
    <col min="10" max="10" width="18.28515625" style="40" customWidth="1"/>
    <col min="11" max="16384" width="8.7109375" style="40"/>
  </cols>
  <sheetData>
    <row r="1" spans="1:10" s="39" customFormat="1" x14ac:dyDescent="0.25">
      <c r="A1" s="39" t="s">
        <v>55</v>
      </c>
      <c r="B1" s="57" t="s">
        <v>53</v>
      </c>
      <c r="C1" s="39" t="s">
        <v>54</v>
      </c>
      <c r="D1" s="39" t="s">
        <v>56</v>
      </c>
      <c r="E1" s="39" t="s">
        <v>57</v>
      </c>
      <c r="F1" s="39" t="s">
        <v>87</v>
      </c>
      <c r="H1" s="177" t="s">
        <v>116</v>
      </c>
      <c r="I1" s="178"/>
      <c r="J1" s="179"/>
    </row>
    <row r="2" spans="1:10" x14ac:dyDescent="0.25">
      <c r="A2" s="40" t="s">
        <v>790</v>
      </c>
      <c r="B2" s="20">
        <v>100</v>
      </c>
      <c r="C2" s="23">
        <v>44323</v>
      </c>
      <c r="D2" s="23">
        <v>44323</v>
      </c>
      <c r="H2" s="180"/>
      <c r="I2" s="181"/>
      <c r="J2" s="182"/>
    </row>
    <row r="3" spans="1:10" x14ac:dyDescent="0.25">
      <c r="A3" s="40" t="s">
        <v>791</v>
      </c>
      <c r="B3" s="20">
        <v>20</v>
      </c>
      <c r="C3" s="23">
        <v>44336</v>
      </c>
      <c r="D3" s="23">
        <v>44336</v>
      </c>
      <c r="H3" s="141" t="s">
        <v>117</v>
      </c>
      <c r="I3" s="142">
        <f>I12-J12</f>
        <v>2087.8500000000004</v>
      </c>
      <c r="J3" s="143"/>
    </row>
    <row r="4" spans="1:10" x14ac:dyDescent="0.25">
      <c r="A4" s="40" t="s">
        <v>794</v>
      </c>
      <c r="B4" s="20">
        <v>800</v>
      </c>
      <c r="C4" s="23">
        <v>44336</v>
      </c>
      <c r="D4" s="23">
        <v>44336</v>
      </c>
      <c r="H4" s="144" t="s">
        <v>54</v>
      </c>
      <c r="I4" s="145" t="s">
        <v>118</v>
      </c>
      <c r="J4" s="146" t="s">
        <v>119</v>
      </c>
    </row>
    <row r="5" spans="1:10" x14ac:dyDescent="0.25">
      <c r="A5" s="40" t="s">
        <v>1147</v>
      </c>
      <c r="B5" s="20">
        <v>50</v>
      </c>
      <c r="C5" s="23">
        <v>44456</v>
      </c>
      <c r="D5" s="23">
        <v>44456</v>
      </c>
      <c r="H5" s="147">
        <v>43434</v>
      </c>
      <c r="I5" s="148">
        <v>6800</v>
      </c>
      <c r="J5" s="143"/>
    </row>
    <row r="6" spans="1:10" x14ac:dyDescent="0.25">
      <c r="A6" s="40" t="s">
        <v>1239</v>
      </c>
      <c r="B6" s="20">
        <v>10000</v>
      </c>
      <c r="C6" s="23">
        <v>44481</v>
      </c>
      <c r="D6" s="23">
        <v>44504</v>
      </c>
      <c r="H6" s="147">
        <v>43473</v>
      </c>
      <c r="I6" s="148">
        <v>400</v>
      </c>
      <c r="J6" s="143"/>
    </row>
    <row r="7" spans="1:10" x14ac:dyDescent="0.25">
      <c r="A7" s="40" t="s">
        <v>1388</v>
      </c>
      <c r="B7" s="20">
        <v>165</v>
      </c>
      <c r="C7" s="23">
        <v>44508</v>
      </c>
      <c r="D7" s="23">
        <v>44511</v>
      </c>
      <c r="H7" s="147">
        <v>43888</v>
      </c>
      <c r="I7" s="148"/>
      <c r="J7" s="143">
        <v>843.24</v>
      </c>
    </row>
    <row r="8" spans="1:10" x14ac:dyDescent="0.25">
      <c r="A8" s="40" t="s">
        <v>1511</v>
      </c>
      <c r="B8" s="20">
        <v>150</v>
      </c>
      <c r="C8" s="23">
        <v>44558</v>
      </c>
      <c r="D8" s="23">
        <v>44558</v>
      </c>
      <c r="H8" s="147">
        <v>44232</v>
      </c>
      <c r="I8" s="148"/>
      <c r="J8" s="143">
        <v>3417.54</v>
      </c>
    </row>
    <row r="9" spans="1:10" x14ac:dyDescent="0.25">
      <c r="B9" s="37"/>
      <c r="C9" s="23"/>
      <c r="D9" s="23"/>
      <c r="H9" s="147">
        <v>44550</v>
      </c>
      <c r="I9" s="148"/>
      <c r="J9" s="143">
        <v>851.37</v>
      </c>
    </row>
    <row r="10" spans="1:10" x14ac:dyDescent="0.25">
      <c r="B10" s="37"/>
      <c r="C10" s="23"/>
      <c r="D10" s="23"/>
      <c r="H10" s="147"/>
      <c r="I10" s="148"/>
      <c r="J10" s="143"/>
    </row>
    <row r="11" spans="1:10" x14ac:dyDescent="0.25">
      <c r="B11" s="37"/>
      <c r="C11" s="23"/>
      <c r="D11" s="23"/>
      <c r="H11" s="149"/>
      <c r="I11" s="148"/>
      <c r="J11" s="143"/>
    </row>
    <row r="12" spans="1:10" ht="15.75" thickBot="1" x14ac:dyDescent="0.3">
      <c r="B12" s="37"/>
      <c r="C12" s="23"/>
      <c r="D12" s="23"/>
      <c r="H12" s="150"/>
      <c r="I12" s="151">
        <f>SUM(I5:I11)</f>
        <v>7200</v>
      </c>
      <c r="J12" s="152">
        <f>SUM(J5:J11)</f>
        <v>5112.1499999999996</v>
      </c>
    </row>
    <row r="13" spans="1:10" x14ac:dyDescent="0.25">
      <c r="B13" s="37"/>
    </row>
    <row r="14" spans="1:10" x14ac:dyDescent="0.25">
      <c r="A14" s="101" t="s">
        <v>35</v>
      </c>
      <c r="B14" s="37">
        <f>SUM(B2:B13)</f>
        <v>11285</v>
      </c>
    </row>
    <row r="15" spans="1:10" x14ac:dyDescent="0.25">
      <c r="B15" s="37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2021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2022-02-03T20:01:56Z</dcterms:modified>
</cp:coreProperties>
</file>